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fukuda\Desktop\"/>
    </mc:Choice>
  </mc:AlternateContent>
  <xr:revisionPtr revIDLastSave="0" documentId="8_{39E9B69E-673A-4117-A0FA-8EC36BAC04F5}" xr6:coauthVersionLast="45" xr6:coauthVersionMax="45" xr10:uidLastSave="{00000000-0000-0000-0000-000000000000}"/>
  <bookViews>
    <workbookView xWindow="1434" yWindow="1434" windowWidth="17280" windowHeight="8994" tabRatio="757" firstSheet="2" activeTab="2" xr2:uid="{00000000-000D-0000-FFFF-FFFF00000000}"/>
  </bookViews>
  <sheets>
    <sheet name="_11_居宅介護（名前定義）" sheetId="425" state="hidden" r:id="rId1"/>
    <sheet name="_15_同行援護（名前定義）" sheetId="525" state="hidden" r:id="rId2"/>
    <sheet name="12自立訓練(機能・基本)" sheetId="338" r:id="rId3"/>
    <sheet name="12自立訓練(機能・定員超過)" sheetId="339" r:id="rId4"/>
    <sheet name="12自立訓練(機能・生活支援員等欠員)" sheetId="340" r:id="rId5"/>
    <sheet name="12自立訓練(機能・サービス管理責任者欠員)" sheetId="341" r:id="rId6"/>
  </sheets>
  <definedNames>
    <definedName name="_11_A家事０．５">'_11_居宅介護（名前定義）'!$C$129</definedName>
    <definedName name="_11_A家事０．７５">'_11_居宅介護（名前定義）'!$C$130</definedName>
    <definedName name="_11_A家事１．０">'_11_居宅介護（名前定義）'!$C$131</definedName>
    <definedName name="_11_A家事１．２５">'_11_居宅介護（名前定義）'!$C$132</definedName>
    <definedName name="_11_A家事１．５">'_11_居宅介護（名前定義）'!$C$133</definedName>
    <definedName name="_11_A家事１．７５">'_11_居宅介護（名前定義）'!$C$134</definedName>
    <definedName name="_11_A家事１０．０">'_11_居宅介護（名前定義）'!$C$167</definedName>
    <definedName name="_11_A家事１０．２５">'_11_居宅介護（名前定義）'!$C$168</definedName>
    <definedName name="_11_A家事１０．５">'_11_居宅介護（名前定義）'!$C$169</definedName>
    <definedName name="_11_A家事２．０">'_11_居宅介護（名前定義）'!$C$135</definedName>
    <definedName name="_11_A家事２．２５">'_11_居宅介護（名前定義）'!$C$136</definedName>
    <definedName name="_11_A家事２．５">'_11_居宅介護（名前定義）'!$C$137</definedName>
    <definedName name="_11_A家事２．７５">'_11_居宅介護（名前定義）'!$C$138</definedName>
    <definedName name="_11_A家事３．０">'_11_居宅介護（名前定義）'!$C$139</definedName>
    <definedName name="_11_A家事３．２５">'_11_居宅介護（名前定義）'!$C$140</definedName>
    <definedName name="_11_A家事３．５">'_11_居宅介護（名前定義）'!$C$141</definedName>
    <definedName name="_11_A家事３．７５">'_11_居宅介護（名前定義）'!$C$142</definedName>
    <definedName name="_11_A家事４．０">'_11_居宅介護（名前定義）'!$C$143</definedName>
    <definedName name="_11_A家事４．２５">'_11_居宅介護（名前定義）'!$C$144</definedName>
    <definedName name="_11_A家事４．５">'_11_居宅介護（名前定義）'!$C$145</definedName>
    <definedName name="_11_A家事４．７５">'_11_居宅介護（名前定義）'!$C$146</definedName>
    <definedName name="_11_A家事５．０">'_11_居宅介護（名前定義）'!$C$147</definedName>
    <definedName name="_11_A家事５．２５">'_11_居宅介護（名前定義）'!$C$148</definedName>
    <definedName name="_11_A家事５．５">'_11_居宅介護（名前定義）'!$C$149</definedName>
    <definedName name="_11_A家事５．７５">'_11_居宅介護（名前定義）'!$C$150</definedName>
    <definedName name="_11_A家事６．０">'_11_居宅介護（名前定義）'!$C$151</definedName>
    <definedName name="_11_A家事６．２５">'_11_居宅介護（名前定義）'!$C$152</definedName>
    <definedName name="_11_A家事６．５">'_11_居宅介護（名前定義）'!$C$153</definedName>
    <definedName name="_11_A家事６．７５">'_11_居宅介護（名前定義）'!$C$154</definedName>
    <definedName name="_11_A家事７．０">'_11_居宅介護（名前定義）'!$C$155</definedName>
    <definedName name="_11_A家事７．２５">'_11_居宅介護（名前定義）'!$C$156</definedName>
    <definedName name="_11_A家事７．５">'_11_居宅介護（名前定義）'!$C$157</definedName>
    <definedName name="_11_A家事７．７５">'_11_居宅介護（名前定義）'!$C$158</definedName>
    <definedName name="_11_A家事８．０">'_11_居宅介護（名前定義）'!$C$159</definedName>
    <definedName name="_11_A家事８．２５">'_11_居宅介護（名前定義）'!$C$160</definedName>
    <definedName name="_11_A家事８．５">'_11_居宅介護（名前定義）'!$C$161</definedName>
    <definedName name="_11_A家事８．７５">'_11_居宅介護（名前定義）'!$C$162</definedName>
    <definedName name="_11_A家事９．０">'_11_居宅介護（名前定義）'!$C$163</definedName>
    <definedName name="_11_A家事９．２５">'_11_居宅介護（名前定義）'!$C$164</definedName>
    <definedName name="_11_A家事９．５">'_11_居宅介護（名前定義）'!$C$165</definedName>
    <definedName name="_11_A家事９．７５">'_11_居宅介護（名前定義）'!$C$166</definedName>
    <definedName name="_11_A家事増０．２５">'_11_居宅介護（名前定義）'!$C$170</definedName>
    <definedName name="_11_A家事増０．５">'_11_居宅介護（名前定義）'!$C$171</definedName>
    <definedName name="_11_A家事増０．７５">'_11_居宅介護（名前定義）'!$C$172</definedName>
    <definedName name="_11_A家事増１．０">'_11_居宅介護（名前定義）'!$C$173</definedName>
    <definedName name="_11_A家事増１．２５">'_11_居宅介護（名前定義）'!$C$174</definedName>
    <definedName name="_11_A家事増１．５">'_11_居宅介護（名前定義）'!$C$175</definedName>
    <definedName name="_11_A家事増１．７５">'_11_居宅介護（名前定義）'!$C$176</definedName>
    <definedName name="_11_A家事増１０．０">'_11_居宅介護（名前定義）'!$C$209</definedName>
    <definedName name="_11_A家事増１０．２５">'_11_居宅介護（名前定義）'!$C$210</definedName>
    <definedName name="_11_A家事増１０．５">'_11_居宅介護（名前定義）'!$C$211</definedName>
    <definedName name="_11_A家事増２．０">'_11_居宅介護（名前定義）'!$C$177</definedName>
    <definedName name="_11_A家事増２．２５">'_11_居宅介護（名前定義）'!$C$178</definedName>
    <definedName name="_11_A家事増２．５">'_11_居宅介護（名前定義）'!$C$179</definedName>
    <definedName name="_11_A家事増２．７５">'_11_居宅介護（名前定義）'!$C$180</definedName>
    <definedName name="_11_A家事増３．０">'_11_居宅介護（名前定義）'!$C$181</definedName>
    <definedName name="_11_A家事増３．２５">'_11_居宅介護（名前定義）'!$C$182</definedName>
    <definedName name="_11_A家事増３．５">'_11_居宅介護（名前定義）'!$C$183</definedName>
    <definedName name="_11_A家事増３．７５">'_11_居宅介護（名前定義）'!$C$184</definedName>
    <definedName name="_11_A家事増４．０">'_11_居宅介護（名前定義）'!$C$185</definedName>
    <definedName name="_11_A家事増４．２５">'_11_居宅介護（名前定義）'!$C$186</definedName>
    <definedName name="_11_A家事増４．５">'_11_居宅介護（名前定義）'!$C$187</definedName>
    <definedName name="_11_A家事増４．７５">'_11_居宅介護（名前定義）'!$C$188</definedName>
    <definedName name="_11_A家事増５．０">'_11_居宅介護（名前定義）'!$C$189</definedName>
    <definedName name="_11_A家事増５．２５">'_11_居宅介護（名前定義）'!$C$190</definedName>
    <definedName name="_11_A家事増５．５">'_11_居宅介護（名前定義）'!$C$191</definedName>
    <definedName name="_11_A家事増５．７５">'_11_居宅介護（名前定義）'!$C$192</definedName>
    <definedName name="_11_A家事増６．０">'_11_居宅介護（名前定義）'!$C$193</definedName>
    <definedName name="_11_A家事増６．２５">'_11_居宅介護（名前定義）'!$C$194</definedName>
    <definedName name="_11_A家事増６．５">'_11_居宅介護（名前定義）'!$C$195</definedName>
    <definedName name="_11_A家事増６．７５">'_11_居宅介護（名前定義）'!$C$196</definedName>
    <definedName name="_11_A家事増７．０">'_11_居宅介護（名前定義）'!$C$197</definedName>
    <definedName name="_11_A家事増７．２５">'_11_居宅介護（名前定義）'!$C$198</definedName>
    <definedName name="_11_A家事増７．５">'_11_居宅介護（名前定義）'!$C$199</definedName>
    <definedName name="_11_A家事増７．７５">'_11_居宅介護（名前定義）'!$C$200</definedName>
    <definedName name="_11_A家事増８．０">'_11_居宅介護（名前定義）'!$C$201</definedName>
    <definedName name="_11_A家事増８．２５">'_11_居宅介護（名前定義）'!$C$202</definedName>
    <definedName name="_11_A家事増８．５">'_11_居宅介護（名前定義）'!$C$203</definedName>
    <definedName name="_11_A家事増８．７５">'_11_居宅介護（名前定義）'!$C$204</definedName>
    <definedName name="_11_A家事増９．０">'_11_居宅介護（名前定義）'!$C$205</definedName>
    <definedName name="_11_A家事増９．２５">'_11_居宅介護（名前定義）'!$C$206</definedName>
    <definedName name="_11_A家事増９．５">'_11_居宅介護（名前定義）'!$C$207</definedName>
    <definedName name="_11_A家事増９．７５">'_11_居宅介護（名前定義）'!$C$208</definedName>
    <definedName name="_11_A重度研修１．０">'_11_居宅介護（名前定義）'!$C$46</definedName>
    <definedName name="_11_A重度研修１．５">'_11_居宅介護（名前定義）'!$C$47</definedName>
    <definedName name="_11_A重度研修１０．０">'_11_居宅介護（名前定義）'!$C$64</definedName>
    <definedName name="_11_A重度研修１０．５">'_11_居宅介護（名前定義）'!$C$65</definedName>
    <definedName name="_11_A重度研修２．０">'_11_居宅介護（名前定義）'!$C$48</definedName>
    <definedName name="_11_A重度研修２．５">'_11_居宅介護（名前定義）'!$C$49</definedName>
    <definedName name="_11_A重度研修３．０">'_11_居宅介護（名前定義）'!$C$50</definedName>
    <definedName name="_11_A重度研修３．５">'_11_居宅介護（名前定義）'!$C$51</definedName>
    <definedName name="_11_A重度研修４．０">'_11_居宅介護（名前定義）'!$C$52</definedName>
    <definedName name="_11_A重度研修４．５">'_11_居宅介護（名前定義）'!$C$53</definedName>
    <definedName name="_11_A重度研修５．０">'_11_居宅介護（名前定義）'!$C$54</definedName>
    <definedName name="_11_A重度研修５．５">'_11_居宅介護（名前定義）'!$C$55</definedName>
    <definedName name="_11_A重度研修６．０">'_11_居宅介護（名前定義）'!$C$56</definedName>
    <definedName name="_11_A重度研修６．５">'_11_居宅介護（名前定義）'!$C$57</definedName>
    <definedName name="_11_A重度研修７．０">'_11_居宅介護（名前定義）'!$C$58</definedName>
    <definedName name="_11_A重度研修７．５">'_11_居宅介護（名前定義）'!$C$59</definedName>
    <definedName name="_11_A重度研修８．０">'_11_居宅介護（名前定義）'!$C$60</definedName>
    <definedName name="_11_A重度研修８．５">'_11_居宅介護（名前定義）'!$C$61</definedName>
    <definedName name="_11_A重度研修９．０">'_11_居宅介護（名前定義）'!$C$62</definedName>
    <definedName name="_11_A重度研修９．５">'_11_居宅介護（名前定義）'!$C$63</definedName>
    <definedName name="_11_A重度研修増０．５">'_11_居宅介護（名前定義）'!$C$66</definedName>
    <definedName name="_11_A重度研修増１．０">'_11_居宅介護（名前定義）'!$C$67</definedName>
    <definedName name="_11_A重度研修増１．５">'_11_居宅介護（名前定義）'!$C$68</definedName>
    <definedName name="_11_A重度研修増１０．０">'_11_居宅介護（名前定義）'!$C$85</definedName>
    <definedName name="_11_A重度研修増１０．５">'_11_居宅介護（名前定義）'!$C$86</definedName>
    <definedName name="_11_A重度研修増２．０">'_11_居宅介護（名前定義）'!$C$69</definedName>
    <definedName name="_11_A重度研修増２．５">'_11_居宅介護（名前定義）'!$C$70</definedName>
    <definedName name="_11_A重度研修増３．０">'_11_居宅介護（名前定義）'!$C$71</definedName>
    <definedName name="_11_A重度研修増３．５">'_11_居宅介護（名前定義）'!$C$72</definedName>
    <definedName name="_11_A重度研修増４．０">'_11_居宅介護（名前定義）'!$C$73</definedName>
    <definedName name="_11_A重度研修増４．５">'_11_居宅介護（名前定義）'!$C$74</definedName>
    <definedName name="_11_A重度研修増５．０">'_11_居宅介護（名前定義）'!$C$75</definedName>
    <definedName name="_11_A重度研修増５．５">'_11_居宅介護（名前定義）'!$C$76</definedName>
    <definedName name="_11_A重度研修増６．０">'_11_居宅介護（名前定義）'!$C$77</definedName>
    <definedName name="_11_A重度研修増６．５">'_11_居宅介護（名前定義）'!$C$78</definedName>
    <definedName name="_11_A重度研修増７．０">'_11_居宅介護（名前定義）'!$C$79</definedName>
    <definedName name="_11_A重度研修増７．５">'_11_居宅介護（名前定義）'!$C$80</definedName>
    <definedName name="_11_A重度研修増８．０">'_11_居宅介護（名前定義）'!$C$81</definedName>
    <definedName name="_11_A重度研修増８．５">'_11_居宅介護（名前定義）'!$C$82</definedName>
    <definedName name="_11_A重度研修増９．０">'_11_居宅介護（名前定義）'!$C$83</definedName>
    <definedName name="_11_A重度研修増９．５">'_11_居宅介護（名前定義）'!$C$84</definedName>
    <definedName name="_11_A身体０．５">'_11_居宅介護（名前定義）'!$C$4</definedName>
    <definedName name="_11_A身体１．０">'_11_居宅介護（名前定義）'!$C$5</definedName>
    <definedName name="_11_A身体１．５">'_11_居宅介護（名前定義）'!$C$6</definedName>
    <definedName name="_11_A身体１０．０">'_11_居宅介護（名前定義）'!$C$23</definedName>
    <definedName name="_11_A身体１０．５">'_11_居宅介護（名前定義）'!$C$24</definedName>
    <definedName name="_11_A身体２．０">'_11_居宅介護（名前定義）'!$C$7</definedName>
    <definedName name="_11_A身体２．５">'_11_居宅介護（名前定義）'!$C$8</definedName>
    <definedName name="_11_A身体３．０">'_11_居宅介護（名前定義）'!$C$9</definedName>
    <definedName name="_11_A身体３．５">'_11_居宅介護（名前定義）'!$C$10</definedName>
    <definedName name="_11_A身体４．０">'_11_居宅介護（名前定義）'!$C$11</definedName>
    <definedName name="_11_A身体４．５">'_11_居宅介護（名前定義）'!$C$12</definedName>
    <definedName name="_11_A身体５．０">'_11_居宅介護（名前定義）'!$C$13</definedName>
    <definedName name="_11_A身体５．５">'_11_居宅介護（名前定義）'!$C$14</definedName>
    <definedName name="_11_A身体６．０">'_11_居宅介護（名前定義）'!$C$15</definedName>
    <definedName name="_11_A身体６．５">'_11_居宅介護（名前定義）'!$C$16</definedName>
    <definedName name="_11_A身体７．０">'_11_居宅介護（名前定義）'!$C$17</definedName>
    <definedName name="_11_A身体７．５">'_11_居宅介護（名前定義）'!$C$18</definedName>
    <definedName name="_11_A身体８．０">'_11_居宅介護（名前定義）'!$C$19</definedName>
    <definedName name="_11_A身体８．５">'_11_居宅介護（名前定義）'!$C$20</definedName>
    <definedName name="_11_A身体９．０">'_11_居宅介護（名前定義）'!$C$21</definedName>
    <definedName name="_11_A身体９．５">'_11_居宅介護（名前定義）'!$C$22</definedName>
    <definedName name="_11_A身体増０．５">'_11_居宅介護（名前定義）'!$C$25</definedName>
    <definedName name="_11_A身体増１．０">'_11_居宅介護（名前定義）'!$C$26</definedName>
    <definedName name="_11_A身体増１．５">'_11_居宅介護（名前定義）'!$C$27</definedName>
    <definedName name="_11_A身体増１０．０">'_11_居宅介護（名前定義）'!$C$44</definedName>
    <definedName name="_11_A身体増１０．５">'_11_居宅介護（名前定義）'!$C$45</definedName>
    <definedName name="_11_A身体増２．０">'_11_居宅介護（名前定義）'!$C$28</definedName>
    <definedName name="_11_A身体増２．５">'_11_居宅介護（名前定義）'!$C$29</definedName>
    <definedName name="_11_A身体増３．０">'_11_居宅介護（名前定義）'!$C$30</definedName>
    <definedName name="_11_A身体増３．５">'_11_居宅介護（名前定義）'!$C$31</definedName>
    <definedName name="_11_A身体増４．０">'_11_居宅介護（名前定義）'!$C$32</definedName>
    <definedName name="_11_A身体増４．５">'_11_居宅介護（名前定義）'!$C$33</definedName>
    <definedName name="_11_A身体増５．０">'_11_居宅介護（名前定義）'!$C$34</definedName>
    <definedName name="_11_A身体増５．５">'_11_居宅介護（名前定義）'!$C$35</definedName>
    <definedName name="_11_A身体増６．０">'_11_居宅介護（名前定義）'!$C$36</definedName>
    <definedName name="_11_A身体増６．５">'_11_居宅介護（名前定義）'!$C$37</definedName>
    <definedName name="_11_A身体増７．０">'_11_居宅介護（名前定義）'!$C$38</definedName>
    <definedName name="_11_A身体増７．５">'_11_居宅介護（名前定義）'!$C$39</definedName>
    <definedName name="_11_A身体増８．０">'_11_居宅介護（名前定義）'!$C$40</definedName>
    <definedName name="_11_A身体増８．５">'_11_居宅介護（名前定義）'!$C$41</definedName>
    <definedName name="_11_A身体増９．０">'_11_居宅介護（名前定義）'!$C$42</definedName>
    <definedName name="_11_A身体増９．５">'_11_居宅介護（名前定義）'!$C$43</definedName>
    <definedName name="_11_A通院１０．５">'_11_居宅介護（名前定義）'!$C$87</definedName>
    <definedName name="_11_A通院１１．０">'_11_居宅介護（名前定義）'!$C$88</definedName>
    <definedName name="_11_A通院１１．５">'_11_居宅介護（名前定義）'!$C$89</definedName>
    <definedName name="_11_A通院１１０．０">'_11_居宅介護（名前定義）'!$C$106</definedName>
    <definedName name="_11_A通院１１０．５">'_11_居宅介護（名前定義）'!$C$107</definedName>
    <definedName name="_11_A通院１２．０">'_11_居宅介護（名前定義）'!$C$90</definedName>
    <definedName name="_11_A通院１２．５">'_11_居宅介護（名前定義）'!$C$91</definedName>
    <definedName name="_11_A通院１３．０">'_11_居宅介護（名前定義）'!$C$92</definedName>
    <definedName name="_11_A通院１３．５">'_11_居宅介護（名前定義）'!$C$93</definedName>
    <definedName name="_11_A通院１４．０">'_11_居宅介護（名前定義）'!$C$94</definedName>
    <definedName name="_11_A通院１４．５">'_11_居宅介護（名前定義）'!$C$95</definedName>
    <definedName name="_11_A通院１５．０">'_11_居宅介護（名前定義）'!$C$96</definedName>
    <definedName name="_11_A通院１５．５">'_11_居宅介護（名前定義）'!$C$97</definedName>
    <definedName name="_11_A通院１６．０">'_11_居宅介護（名前定義）'!$C$98</definedName>
    <definedName name="_11_A通院１６．５">'_11_居宅介護（名前定義）'!$C$99</definedName>
    <definedName name="_11_A通院１７．０">'_11_居宅介護（名前定義）'!$C$100</definedName>
    <definedName name="_11_A通院１７．５">'_11_居宅介護（名前定義）'!$C$101</definedName>
    <definedName name="_11_A通院１８．０">'_11_居宅介護（名前定義）'!$C$102</definedName>
    <definedName name="_11_A通院１８．５">'_11_居宅介護（名前定義）'!$C$103</definedName>
    <definedName name="_11_A通院１９．０">'_11_居宅介護（名前定義）'!$C$104</definedName>
    <definedName name="_11_A通院１９．５">'_11_居宅介護（名前定義）'!$C$105</definedName>
    <definedName name="_11_A通院１増０．５">'_11_居宅介護（名前定義）'!$C$108</definedName>
    <definedName name="_11_A通院１増１．０">'_11_居宅介護（名前定義）'!$C$109</definedName>
    <definedName name="_11_A通院１増１．５">'_11_居宅介護（名前定義）'!$C$110</definedName>
    <definedName name="_11_A通院１増１０．０">'_11_居宅介護（名前定義）'!$C$127</definedName>
    <definedName name="_11_A通院１増１０．５">'_11_居宅介護（名前定義）'!$C$128</definedName>
    <definedName name="_11_A通院１増２．０">'_11_居宅介護（名前定義）'!$C$111</definedName>
    <definedName name="_11_A通院１増２．５">'_11_居宅介護（名前定義）'!$C$112</definedName>
    <definedName name="_11_A通院１増３．０">'_11_居宅介護（名前定義）'!$C$113</definedName>
    <definedName name="_11_A通院１増３．５">'_11_居宅介護（名前定義）'!$C$114</definedName>
    <definedName name="_11_A通院１増４．０">'_11_居宅介護（名前定義）'!$C$115</definedName>
    <definedName name="_11_A通院１増４．５">'_11_居宅介護（名前定義）'!$C$116</definedName>
    <definedName name="_11_A通院１増５．０">'_11_居宅介護（名前定義）'!$C$117</definedName>
    <definedName name="_11_A通院１増５．５">'_11_居宅介護（名前定義）'!$C$118</definedName>
    <definedName name="_11_A通院１増６．０">'_11_居宅介護（名前定義）'!$C$119</definedName>
    <definedName name="_11_A通院１増６．５">'_11_居宅介護（名前定義）'!$C$120</definedName>
    <definedName name="_11_A通院１増７．０">'_11_居宅介護（名前定義）'!$C$121</definedName>
    <definedName name="_11_A通院１増７．５">'_11_居宅介護（名前定義）'!$C$122</definedName>
    <definedName name="_11_A通院１増８．０">'_11_居宅介護（名前定義）'!$C$123</definedName>
    <definedName name="_11_A通院１増８．５">'_11_居宅介護（名前定義）'!$C$124</definedName>
    <definedName name="_11_A通院１増９．０">'_11_居宅介護（名前定義）'!$C$125</definedName>
    <definedName name="_11_A通院１増９．５">'_11_居宅介護（名前定義）'!$C$126</definedName>
    <definedName name="_11_A通院２０．５">'_11_居宅介護（名前定義）'!$C$212</definedName>
    <definedName name="_11_A通院２１．０">'_11_居宅介護（名前定義）'!$C$213</definedName>
    <definedName name="_11_A通院２１．５">'_11_居宅介護（名前定義）'!$C$214</definedName>
    <definedName name="_11_A通院２１０．０">'_11_居宅介護（名前定義）'!$C$231</definedName>
    <definedName name="_11_A通院２１０．５">'_11_居宅介護（名前定義）'!$C$232</definedName>
    <definedName name="_11_A通院２２．０">'_11_居宅介護（名前定義）'!$C$215</definedName>
    <definedName name="_11_A通院２２．５">'_11_居宅介護（名前定義）'!$C$216</definedName>
    <definedName name="_11_A通院２３．０">'_11_居宅介護（名前定義）'!$C$217</definedName>
    <definedName name="_11_A通院２３．５">'_11_居宅介護（名前定義）'!$C$218</definedName>
    <definedName name="_11_A通院２４．０">'_11_居宅介護（名前定義）'!$C$219</definedName>
    <definedName name="_11_A通院２４．５">'_11_居宅介護（名前定義）'!$C$220</definedName>
    <definedName name="_11_A通院２５．０">'_11_居宅介護（名前定義）'!$C$221</definedName>
    <definedName name="_11_A通院２５．５">'_11_居宅介護（名前定義）'!$C$222</definedName>
    <definedName name="_11_A通院２６．０">'_11_居宅介護（名前定義）'!$C$223</definedName>
    <definedName name="_11_A通院２６．５">'_11_居宅介護（名前定義）'!$C$224</definedName>
    <definedName name="_11_A通院２７．０">'_11_居宅介護（名前定義）'!$C$225</definedName>
    <definedName name="_11_A通院２７．５">'_11_居宅介護（名前定義）'!$C$226</definedName>
    <definedName name="_11_A通院２８．０">'_11_居宅介護（名前定義）'!$C$227</definedName>
    <definedName name="_11_A通院２８．５">'_11_居宅介護（名前定義）'!$C$228</definedName>
    <definedName name="_11_A通院２９．０">'_11_居宅介護（名前定義）'!$C$229</definedName>
    <definedName name="_11_A通院２９．５">'_11_居宅介護（名前定義）'!$C$230</definedName>
    <definedName name="_11_A通院２増０．５">'_11_居宅介護（名前定義）'!$C$233</definedName>
    <definedName name="_11_A通院２増１．０">'_11_居宅介護（名前定義）'!$C$234</definedName>
    <definedName name="_11_A通院２増１．５">'_11_居宅介護（名前定義）'!$C$235</definedName>
    <definedName name="_11_A通院２増１０．０">'_11_居宅介護（名前定義）'!$C$252</definedName>
    <definedName name="_11_A通院２増１０．５">'_11_居宅介護（名前定義）'!$C$253</definedName>
    <definedName name="_11_A通院２増２．０">'_11_居宅介護（名前定義）'!$C$236</definedName>
    <definedName name="_11_A通院２増２．５">'_11_居宅介護（名前定義）'!$C$237</definedName>
    <definedName name="_11_A通院２増３．０">'_11_居宅介護（名前定義）'!$C$238</definedName>
    <definedName name="_11_A通院２増３．５">'_11_居宅介護（名前定義）'!$C$239</definedName>
    <definedName name="_11_A通院２増４．０">'_11_居宅介護（名前定義）'!$C$240</definedName>
    <definedName name="_11_A通院２増４．５">'_11_居宅介護（名前定義）'!$C$241</definedName>
    <definedName name="_11_A通院２増５．０">'_11_居宅介護（名前定義）'!$C$242</definedName>
    <definedName name="_11_A通院２増５．５">'_11_居宅介護（名前定義）'!$C$243</definedName>
    <definedName name="_11_A通院２増６．０">'_11_居宅介護（名前定義）'!$C$244</definedName>
    <definedName name="_11_A通院２増６．５">'_11_居宅介護（名前定義）'!$C$245</definedName>
    <definedName name="_11_A通院２増７．０">'_11_居宅介護（名前定義）'!$C$246</definedName>
    <definedName name="_11_A通院２増７．５">'_11_居宅介護（名前定義）'!$C$247</definedName>
    <definedName name="_11_A通院２増８．０">'_11_居宅介護（名前定義）'!$C$248</definedName>
    <definedName name="_11_A通院２増８．５">'_11_居宅介護（名前定義）'!$C$249</definedName>
    <definedName name="_11_A通院２増９．０">'_11_居宅介護（名前定義）'!$C$250</definedName>
    <definedName name="_11_A通院２増９．５">'_11_居宅介護（名前定義）'!$C$251</definedName>
    <definedName name="_11_A通院乗降">'_11_居宅介護（名前定義）'!$C$383</definedName>
    <definedName name="_11_B家事０．５＿０．２５">'_11_居宅介護（名前定義）'!$C$294</definedName>
    <definedName name="_11_B家事０．５＿０．５">'_11_居宅介護（名前定義）'!$C$295</definedName>
    <definedName name="_11_B家事０．５＿０．７５">'_11_居宅介護（名前定義）'!$C$296</definedName>
    <definedName name="_11_B家事０．５＿１．０">'_11_居宅介護（名前定義）'!$C$297</definedName>
    <definedName name="_11_B家事０．７５＿０．２５">'_11_居宅介護（名前定義）'!$C$298</definedName>
    <definedName name="_11_B家事０．７５＿０．５">'_11_居宅介護（名前定義）'!$C$299</definedName>
    <definedName name="_11_B家事０．７５＿０．７５">'_11_居宅介護（名前定義）'!$C$300</definedName>
    <definedName name="_11_B家事１．０＿０．２５">'_11_居宅介護（名前定義）'!$C$301</definedName>
    <definedName name="_11_B家事１．０＿０．５">'_11_居宅介護（名前定義）'!$C$302</definedName>
    <definedName name="_11_B家事１．２５＿０．２５">'_11_居宅介護（名前定義）'!$C$303</definedName>
    <definedName name="_11_B重度研修１．０＿０．５">'_11_居宅介護（名前定義）'!$C$284</definedName>
    <definedName name="_11_B重度研修１．０＿１．０">'_11_居宅介護（名前定義）'!$C$285</definedName>
    <definedName name="_11_B重度研修１．０＿１．５">'_11_居宅介護（名前定義）'!$C$286</definedName>
    <definedName name="_11_B重度研修１．０＿２．０">'_11_居宅介護（名前定義）'!$C$287</definedName>
    <definedName name="_11_B重度研修１．５＿０．５">'_11_居宅介護（名前定義）'!$C$288</definedName>
    <definedName name="_11_B重度研修１．５＿１．０">'_11_居宅介護（名前定義）'!$C$289</definedName>
    <definedName name="_11_B重度研修１．５＿１．５">'_11_居宅介護（名前定義）'!$C$290</definedName>
    <definedName name="_11_B重度研修２．０＿０．５">'_11_居宅介護（名前定義）'!$C$291</definedName>
    <definedName name="_11_B重度研修２．０＿１．０">'_11_居宅介護（名前定義）'!$C$292</definedName>
    <definedName name="_11_B重度研修２．５＿０．５">'_11_居宅介護（名前定義）'!$C$293</definedName>
    <definedName name="_11_B身体０．５＿０．５">'_11_居宅介護（名前定義）'!$C$254</definedName>
    <definedName name="_11_B身体０．５＿１．０">'_11_居宅介護（名前定義）'!$C$255</definedName>
    <definedName name="_11_B身体０．５＿１．５">'_11_居宅介護（名前定義）'!$C$256</definedName>
    <definedName name="_11_B身体０．５＿２．０">'_11_居宅介護（名前定義）'!$C$257</definedName>
    <definedName name="_11_B身体０．５＿２．５">'_11_居宅介護（名前定義）'!$C$258</definedName>
    <definedName name="_11_B身体１．０＿０．５">'_11_居宅介護（名前定義）'!$C$259</definedName>
    <definedName name="_11_B身体１．０＿１．０">'_11_居宅介護（名前定義）'!$C$260</definedName>
    <definedName name="_11_B身体１．０＿１．５">'_11_居宅介護（名前定義）'!$C$261</definedName>
    <definedName name="_11_B身体１．０＿２．０">'_11_居宅介護（名前定義）'!$C$262</definedName>
    <definedName name="_11_B身体１．５＿０．５">'_11_居宅介護（名前定義）'!$C$263</definedName>
    <definedName name="_11_B身体１．５＿１．０">'_11_居宅介護（名前定義）'!$C$264</definedName>
    <definedName name="_11_B身体１．５＿１．５">'_11_居宅介護（名前定義）'!$C$265</definedName>
    <definedName name="_11_B身体２．０＿０．５">'_11_居宅介護（名前定義）'!$C$266</definedName>
    <definedName name="_11_B身体２．０＿１．０">'_11_居宅介護（名前定義）'!$C$267</definedName>
    <definedName name="_11_B身体２．５＿０．５">'_11_居宅介護（名前定義）'!$C$268</definedName>
    <definedName name="_11_B通院１０．５＿０．５">'_11_居宅介護（名前定義）'!$C$269</definedName>
    <definedName name="_11_B通院１０．５＿１．０">'_11_居宅介護（名前定義）'!$C$270</definedName>
    <definedName name="_11_B通院１０．５＿１．５">'_11_居宅介護（名前定義）'!$C$271</definedName>
    <definedName name="_11_B通院１０．５＿２．０">'_11_居宅介護（名前定義）'!$C$272</definedName>
    <definedName name="_11_B通院１０．５＿２．５">'_11_居宅介護（名前定義）'!$C$273</definedName>
    <definedName name="_11_B通院１１．０＿０．５">'_11_居宅介護（名前定義）'!$C$274</definedName>
    <definedName name="_11_B通院１１．０＿１．０">'_11_居宅介護（名前定義）'!$C$275</definedName>
    <definedName name="_11_B通院１１．０＿１．５">'_11_居宅介護（名前定義）'!$C$276</definedName>
    <definedName name="_11_B通院１１．０＿２．０">'_11_居宅介護（名前定義）'!$C$277</definedName>
    <definedName name="_11_B通院１１．５＿０．５">'_11_居宅介護（名前定義）'!$C$278</definedName>
    <definedName name="_11_B通院１１．５＿１．０">'_11_居宅介護（名前定義）'!$C$279</definedName>
    <definedName name="_11_B通院１１．５＿１．５">'_11_居宅介護（名前定義）'!$C$280</definedName>
    <definedName name="_11_B通院１２．０＿０．５">'_11_居宅介護（名前定義）'!$C$281</definedName>
    <definedName name="_11_B通院１２．０＿１．０">'_11_居宅介護（名前定義）'!$C$282</definedName>
    <definedName name="_11_B通院１２．５＿０．５">'_11_居宅介護（名前定義）'!$C$283</definedName>
    <definedName name="_11_B通院２０．５＿０．５">'_11_居宅介護（名前定義）'!$C$304</definedName>
    <definedName name="_11_B通院２０．５＿１．０">'_11_居宅介護（名前定義）'!$C$305</definedName>
    <definedName name="_11_B通院２１．０＿０．５">'_11_居宅介護（名前定義）'!$C$306</definedName>
    <definedName name="_11_C家事０．５＿０．２５＿０．２５">'_11_居宅介護（名前定義）'!$C$357</definedName>
    <definedName name="_11_C家事０．５＿０．２５＿０．５">'_11_居宅介護（名前定義）'!$C$358</definedName>
    <definedName name="_11_C家事０．５＿０．２５＿０．７５">'_11_居宅介護（名前定義）'!$C$359</definedName>
    <definedName name="_11_C家事０．５＿０．５＿０．２５">'_11_居宅介護（名前定義）'!$C$360</definedName>
    <definedName name="_11_C家事０．５＿０．５＿０．５">'_11_居宅介護（名前定義）'!$C$361</definedName>
    <definedName name="_11_C家事０．５＿０．７５＿０．２５">'_11_居宅介護（名前定義）'!$C$362</definedName>
    <definedName name="_11_C家事０．７５＿０．２５＿０．２５">'_11_居宅介護（名前定義）'!$C$363</definedName>
    <definedName name="_11_C家事０．７５＿０．２５＿０．５">'_11_居宅介護（名前定義）'!$C$364</definedName>
    <definedName name="_11_C家事０．７５＿０．５＿０．２５">'_11_居宅介護（名前定義）'!$C$365</definedName>
    <definedName name="_11_C家事１．０＿０．２５＿０．２５">'_11_居宅介護（名前定義）'!$C$366</definedName>
    <definedName name="_11_C重度研修１．０＿０．５＿０．５">'_11_居宅介護（名前定義）'!$C$347</definedName>
    <definedName name="_11_C重度研修１．０＿０．５＿１．０">'_11_居宅介護（名前定義）'!$C$348</definedName>
    <definedName name="_11_C重度研修１．０＿０．５＿１．５">'_11_居宅介護（名前定義）'!$C$349</definedName>
    <definedName name="_11_C重度研修１．０＿１．０＿０．５">'_11_居宅介護（名前定義）'!$C$350</definedName>
    <definedName name="_11_C重度研修１．０＿１．０＿１．０">'_11_居宅介護（名前定義）'!$C$351</definedName>
    <definedName name="_11_C重度研修１．０＿１．５＿０．５">'_11_居宅介護（名前定義）'!$C$352</definedName>
    <definedName name="_11_C重度研修１．５＿０．５＿０．５">'_11_居宅介護（名前定義）'!$C$353</definedName>
    <definedName name="_11_C重度研修１．５＿０．５＿１．０">'_11_居宅介護（名前定義）'!$C$354</definedName>
    <definedName name="_11_C重度研修１．５＿１．０＿０．５">'_11_居宅介護（名前定義）'!$C$355</definedName>
    <definedName name="_11_C重度研修２．０＿０．５＿０．５">'_11_居宅介護（名前定義）'!$C$356</definedName>
    <definedName name="_11_C身体０．５＿０．５＿０．５">'_11_居宅介護（名前定義）'!$C$307</definedName>
    <definedName name="_11_C身体０．５＿０．５＿１．０">'_11_居宅介護（名前定義）'!$C$308</definedName>
    <definedName name="_11_C身体０．５＿０．５＿１．５">'_11_居宅介護（名前定義）'!$C$309</definedName>
    <definedName name="_11_C身体０．５＿０．５＿２．０">'_11_居宅介護（名前定義）'!$C$310</definedName>
    <definedName name="_11_C身体０．５＿１．０＿０．５">'_11_居宅介護（名前定義）'!$C$311</definedName>
    <definedName name="_11_C身体０．５＿１．０＿１．０">'_11_居宅介護（名前定義）'!$C$312</definedName>
    <definedName name="_11_C身体０．５＿１．０＿１．５">'_11_居宅介護（名前定義）'!$C$313</definedName>
    <definedName name="_11_C身体０．５＿１．５＿０．５">'_11_居宅介護（名前定義）'!$C$314</definedName>
    <definedName name="_11_C身体０．５＿１．５＿１．０">'_11_居宅介護（名前定義）'!$C$315</definedName>
    <definedName name="_11_C身体０．５＿２．０＿０．５">'_11_居宅介護（名前定義）'!$C$316</definedName>
    <definedName name="_11_C身体１．０＿０．５＿０．５">'_11_居宅介護（名前定義）'!$C$317</definedName>
    <definedName name="_11_C身体１．０＿０．５＿１．０">'_11_居宅介護（名前定義）'!$C$318</definedName>
    <definedName name="_11_C身体１．０＿０．５＿１．５">'_11_居宅介護（名前定義）'!$C$319</definedName>
    <definedName name="_11_C身体１．０＿１．０＿０．５">'_11_居宅介護（名前定義）'!$C$320</definedName>
    <definedName name="_11_C身体１．０＿１．０＿１．０">'_11_居宅介護（名前定義）'!$C$321</definedName>
    <definedName name="_11_C身体１．０＿１．５＿０．５">'_11_居宅介護（名前定義）'!$C$322</definedName>
    <definedName name="_11_C身体１．５＿０．５＿０．５">'_11_居宅介護（名前定義）'!$C$323</definedName>
    <definedName name="_11_C身体１．５＿０．５＿１．０">'_11_居宅介護（名前定義）'!$C$324</definedName>
    <definedName name="_11_C身体１．５＿１．０＿０．５">'_11_居宅介護（名前定義）'!$C$325</definedName>
    <definedName name="_11_C身体２．０＿０．５＿０．５">'_11_居宅介護（名前定義）'!$C$326</definedName>
    <definedName name="_11_C通院１０．５＿０．５＿０．５">'_11_居宅介護（名前定義）'!$C$327</definedName>
    <definedName name="_11_C通院１０．５＿０．５＿１．０">'_11_居宅介護（名前定義）'!$C$328</definedName>
    <definedName name="_11_C通院１０．５＿０．５＿１．５">'_11_居宅介護（名前定義）'!$C$329</definedName>
    <definedName name="_11_C通院１０．５＿０．５＿２．０">'_11_居宅介護（名前定義）'!$C$330</definedName>
    <definedName name="_11_C通院１０．５＿１．０＿０．５">'_11_居宅介護（名前定義）'!$C$331</definedName>
    <definedName name="_11_C通院１０．５＿１．０＿１．０">'_11_居宅介護（名前定義）'!$C$332</definedName>
    <definedName name="_11_C通院１０．５＿１．０＿１．５">'_11_居宅介護（名前定義）'!$C$333</definedName>
    <definedName name="_11_C通院１０．５＿１．５＿０．５">'_11_居宅介護（名前定義）'!$C$334</definedName>
    <definedName name="_11_C通院１０．５＿１．５＿１．０">'_11_居宅介護（名前定義）'!$C$335</definedName>
    <definedName name="_11_C通院１０．５＿２．０＿０．５">'_11_居宅介護（名前定義）'!$C$336</definedName>
    <definedName name="_11_C通院１１．０＿０．５＿０．５">'_11_居宅介護（名前定義）'!$C$337</definedName>
    <definedName name="_11_C通院１１．０＿０．５＿１．０">'_11_居宅介護（名前定義）'!$C$338</definedName>
    <definedName name="_11_C通院１１．０＿０．５＿１．５">'_11_居宅介護（名前定義）'!$C$339</definedName>
    <definedName name="_11_C通院１１．０＿１．０＿０．５">'_11_居宅介護（名前定義）'!$C$340</definedName>
    <definedName name="_11_C通院１１．０＿１．０＿１．０">'_11_居宅介護（名前定義）'!$C$341</definedName>
    <definedName name="_11_C通院１１．０＿１．５＿０．５">'_11_居宅介護（名前定義）'!$C$342</definedName>
    <definedName name="_11_C通院１１．５＿０．５＿０．５">'_11_居宅介護（名前定義）'!$C$343</definedName>
    <definedName name="_11_C通院１１．５＿０．５＿１．０">'_11_居宅介護（名前定義）'!$C$344</definedName>
    <definedName name="_11_C通院１１．５＿１．０＿０．５">'_11_居宅介護（名前定義）'!$C$345</definedName>
    <definedName name="_11_C通院１２．０＿０．５＿０．５">'_11_居宅介護（名前定義）'!$C$346</definedName>
    <definedName name="_11_C通院２０．５＿０．５＿０．５">'_11_居宅介護（名前定義）'!$C$367</definedName>
    <definedName name="_11・２人">'_11_居宅介護（名前定義）'!$C$368</definedName>
    <definedName name="_11・A深夜">'_11_居宅介護（名前定義）'!$C$369</definedName>
    <definedName name="_11・A早朝">'_11_居宅介護（名前定義）'!$C$370</definedName>
    <definedName name="_11・A夜間">'_11_居宅介護（名前定義）'!$C$371</definedName>
    <definedName name="_11・B深夜">'_11_居宅介護（名前定義）'!$C$372</definedName>
    <definedName name="_11・B早朝">'_11_居宅介護（名前定義）'!$C$373</definedName>
    <definedName name="_11・B夜間">'_11_居宅介護（名前定義）'!$C$374</definedName>
    <definedName name="_11・C深夜">'_11_居宅介護（名前定義）'!$C$375</definedName>
    <definedName name="_11・C夜間">'_11_居宅介護（名前定義）'!$C$376</definedName>
    <definedName name="_11・基礎１">'_11_居宅介護（名前定義）'!$C$377</definedName>
    <definedName name="_11・基礎２">'_11_居宅介護（名前定義）'!$C$378</definedName>
    <definedName name="_11・重度研修">'_11_居宅介護（名前定義）'!$C$379</definedName>
    <definedName name="_11・初任">'_11_居宅介護（名前定義）'!$C$380</definedName>
    <definedName name="_11・同建１">'_11_居宅介護（名前定義）'!$C$381</definedName>
    <definedName name="_11・同建２">'_11_居宅介護（名前定義）'!$C$382</definedName>
    <definedName name="_15_同援日０．５">'_15_同行援護（名前定義）'!$C$4</definedName>
    <definedName name="_15_同援日０．５＿０．５">'_15_同行援護（名前定義）'!$C$46</definedName>
    <definedName name="_15_同援日０．５＿０．５＿０．５">'_15_同行援護（名前定義）'!$C$61</definedName>
    <definedName name="_15_同援日０．５＿０．５＿１．０">'_15_同行援護（名前定義）'!$C$62</definedName>
    <definedName name="_15_同援日０．５＿０．５＿１．５">'_15_同行援護（名前定義）'!$C$63</definedName>
    <definedName name="_15_同援日０．５＿０．５＿２．０">'_15_同行援護（名前定義）'!$C$64</definedName>
    <definedName name="_15_同援日０．５＿１．０">'_15_同行援護（名前定義）'!$C$47</definedName>
    <definedName name="_15_同援日０．５＿１．０＿０．５">'_15_同行援護（名前定義）'!$C$65</definedName>
    <definedName name="_15_同援日０．５＿１．０＿１．０">'_15_同行援護（名前定義）'!$C$66</definedName>
    <definedName name="_15_同援日０．５＿１．０＿１．５">'_15_同行援護（名前定義）'!$C$67</definedName>
    <definedName name="_15_同援日０．５＿１．５">'_15_同行援護（名前定義）'!$C$48</definedName>
    <definedName name="_15_同援日０．５＿１．５＿０．５">'_15_同行援護（名前定義）'!$C$68</definedName>
    <definedName name="_15_同援日０．５＿１．５＿１．０">'_15_同行援護（名前定義）'!$C$69</definedName>
    <definedName name="_15_同援日０．５＿２．０">'_15_同行援護（名前定義）'!$C$49</definedName>
    <definedName name="_15_同援日０．５＿２．０＿０．５">'_15_同行援護（名前定義）'!$C$70</definedName>
    <definedName name="_15_同援日０．５＿２．５">'_15_同行援護（名前定義）'!$C$50</definedName>
    <definedName name="_15_同援日１．０">'_15_同行援護（名前定義）'!$C$5</definedName>
    <definedName name="_15_同援日１．０＿０．５">'_15_同行援護（名前定義）'!$C$51</definedName>
    <definedName name="_15_同援日１．０＿０．５＿０．５">'_15_同行援護（名前定義）'!$C$71</definedName>
    <definedName name="_15_同援日１．０＿０．５＿１．０">'_15_同行援護（名前定義）'!$C$72</definedName>
    <definedName name="_15_同援日１．０＿０．５＿１．５">'_15_同行援護（名前定義）'!$C$73</definedName>
    <definedName name="_15_同援日１．０＿１．０">'_15_同行援護（名前定義）'!$C$52</definedName>
    <definedName name="_15_同援日１．０＿１．０＿０．５">'_15_同行援護（名前定義）'!$C$74</definedName>
    <definedName name="_15_同援日１．０＿１．０＿１．０">'_15_同行援護（名前定義）'!$C$75</definedName>
    <definedName name="_15_同援日１．０＿１．５">'_15_同行援護（名前定義）'!$C$53</definedName>
    <definedName name="_15_同援日１．０＿１．５＿０．５">'_15_同行援護（名前定義）'!$C$76</definedName>
    <definedName name="_15_同援日１．０＿２．０">'_15_同行援護（名前定義）'!$C$54</definedName>
    <definedName name="_15_同援日１．５">'_15_同行援護（名前定義）'!$C$6</definedName>
    <definedName name="_15_同援日１．５＿０．５">'_15_同行援護（名前定義）'!$C$55</definedName>
    <definedName name="_15_同援日１．５＿０．５＿０．５">'_15_同行援護（名前定義）'!$C$77</definedName>
    <definedName name="_15_同援日１．５＿０．５＿１．０">'_15_同行援護（名前定義）'!$C$78</definedName>
    <definedName name="_15_同援日１．５＿１．０">'_15_同行援護（名前定義）'!$C$56</definedName>
    <definedName name="_15_同援日１．５＿１．０＿０．５">'_15_同行援護（名前定義）'!$C$79</definedName>
    <definedName name="_15_同援日１．５＿１．５">'_15_同行援護（名前定義）'!$C$57</definedName>
    <definedName name="_15_同援日１０．０">'_15_同行援護（名前定義）'!$C$23</definedName>
    <definedName name="_15_同援日１０．５">'_15_同行援護（名前定義）'!$C$24</definedName>
    <definedName name="_15_同援日２．０">'_15_同行援護（名前定義）'!$C$7</definedName>
    <definedName name="_15_同援日２．０＿０．５">'_15_同行援護（名前定義）'!$C$58</definedName>
    <definedName name="_15_同援日２．０＿０．５＿０．５">'_15_同行援護（名前定義）'!$C$80</definedName>
    <definedName name="_15_同援日２．０＿１．０">'_15_同行援護（名前定義）'!$C$59</definedName>
    <definedName name="_15_同援日２．５">'_15_同行援護（名前定義）'!$C$8</definedName>
    <definedName name="_15_同援日２．５＿０．５">'_15_同行援護（名前定義）'!$C$60</definedName>
    <definedName name="_15_同援日３．０">'_15_同行援護（名前定義）'!$C$9</definedName>
    <definedName name="_15_同援日３．５">'_15_同行援護（名前定義）'!$C$10</definedName>
    <definedName name="_15_同援日４．０">'_15_同行援護（名前定義）'!$C$11</definedName>
    <definedName name="_15_同援日４．５">'_15_同行援護（名前定義）'!$C$12</definedName>
    <definedName name="_15_同援日５．０">'_15_同行援護（名前定義）'!$C$13</definedName>
    <definedName name="_15_同援日５．５">'_15_同行援護（名前定義）'!$C$14</definedName>
    <definedName name="_15_同援日６．０">'_15_同行援護（名前定義）'!$C$15</definedName>
    <definedName name="_15_同援日６．５">'_15_同行援護（名前定義）'!$C$16</definedName>
    <definedName name="_15_同援日７．０">'_15_同行援護（名前定義）'!$C$17</definedName>
    <definedName name="_15_同援日７．５">'_15_同行援護（名前定義）'!$C$18</definedName>
    <definedName name="_15_同援日８．０">'_15_同行援護（名前定義）'!$C$19</definedName>
    <definedName name="_15_同援日８．５">'_15_同行援護（名前定義）'!$C$20</definedName>
    <definedName name="_15_同援日９．０">'_15_同行援護（名前定義）'!$C$21</definedName>
    <definedName name="_15_同援日９．５">'_15_同行援護（名前定義）'!$C$22</definedName>
    <definedName name="_15_同援日増０．５">'_15_同行援護（名前定義）'!$C$25</definedName>
    <definedName name="_15_同援日増１．０">'_15_同行援護（名前定義）'!$C$26</definedName>
    <definedName name="_15_同援日増１．５">'_15_同行援護（名前定義）'!$C$27</definedName>
    <definedName name="_15_同援日増１０．０">'_15_同行援護（名前定義）'!$C$44</definedName>
    <definedName name="_15_同援日増１０．５">'_15_同行援護（名前定義）'!$C$45</definedName>
    <definedName name="_15_同援日増２．０">'_15_同行援護（名前定義）'!$C$28</definedName>
    <definedName name="_15_同援日増２．５">'_15_同行援護（名前定義）'!$C$29</definedName>
    <definedName name="_15_同援日増３．０">'_15_同行援護（名前定義）'!$C$30</definedName>
    <definedName name="_15_同援日増３．５">'_15_同行援護（名前定義）'!$C$31</definedName>
    <definedName name="_15_同援日増４．０">'_15_同行援護（名前定義）'!$C$32</definedName>
    <definedName name="_15_同援日増４．５">'_15_同行援護（名前定義）'!$C$33</definedName>
    <definedName name="_15_同援日増５．０">'_15_同行援護（名前定義）'!$C$34</definedName>
    <definedName name="_15_同援日増５．５">'_15_同行援護（名前定義）'!$C$35</definedName>
    <definedName name="_15_同援日増６．０">'_15_同行援護（名前定義）'!$C$36</definedName>
    <definedName name="_15_同援日増６．５">'_15_同行援護（名前定義）'!$C$37</definedName>
    <definedName name="_15_同援日増７．０">'_15_同行援護（名前定義）'!$C$38</definedName>
    <definedName name="_15_同援日増７．５">'_15_同行援護（名前定義）'!$C$39</definedName>
    <definedName name="_15_同援日増８．０">'_15_同行援護（名前定義）'!$C$40</definedName>
    <definedName name="_15_同援日増８．５">'_15_同行援護（名前定義）'!$C$41</definedName>
    <definedName name="_15_同援日増９．０">'_15_同行援護（名前定義）'!$C$42</definedName>
    <definedName name="_15_同援日増９．５">'_15_同行援護（名前定義）'!$C$43</definedName>
    <definedName name="_15・２人">'_15_同行援護（名前定義）'!$C$83</definedName>
    <definedName name="_15・A深夜">'_15_同行援護（名前定義）'!$C$84</definedName>
    <definedName name="_15・A早朝">'_15_同行援護（名前定義）'!$C$85</definedName>
    <definedName name="_15・A夜間">'_15_同行援護（名前定義）'!$C$86</definedName>
    <definedName name="_15・B深夜">'_15_同行援護（名前定義）'!$C$87</definedName>
    <definedName name="_15・B早朝">'_15_同行援護（名前定義）'!$C$88</definedName>
    <definedName name="_15・B夜間">'_15_同行援護（名前定義）'!$C$89</definedName>
    <definedName name="_15・C深夜">'_15_同行援護（名前定義）'!$C$90</definedName>
    <definedName name="_15・C夜間">'_15_同行援護（名前定義）'!$C$91</definedName>
    <definedName name="_15・基礎２">'_15_同行援護（名前定義）'!$C$81</definedName>
    <definedName name="_15・区３">'_15_同行援護（名前定義）'!$C$93</definedName>
    <definedName name="_15・区４">'_15_同行援護（名前定義）'!$C$94</definedName>
    <definedName name="_15・通訳">'_15_同行援護（名前定義）'!$C$82</definedName>
    <definedName name="_15・盲ろう">'_15_同行援護（名前定義）'!$C$92</definedName>
    <definedName name="_xlnm._FilterDatabase" localSheetId="0" hidden="1">'_11_居宅介護（名前定義）'!$A$3:$B$382</definedName>
    <definedName name="_xlnm._FilterDatabase" localSheetId="1" hidden="1">'_15_同行援護（名前定義）'!$A$3:$B$94</definedName>
    <definedName name="_xlnm._FilterDatabase" localSheetId="5" hidden="1">'12自立訓練(機能・サービス管理責任者欠員)'!$A$6:$AE$246</definedName>
    <definedName name="_xlnm._FilterDatabase" localSheetId="2" hidden="1">'12自立訓練(機能・基本)'!$A$6:$IC$207</definedName>
    <definedName name="_xlnm._FilterDatabase" localSheetId="4" hidden="1">'12自立訓練(機能・生活支援員等欠員)'!$A$6:$AE$246</definedName>
    <definedName name="_xlnm._FilterDatabase" localSheetId="3" hidden="1">'12自立訓練(機能・定員超過)'!$A$4:$O$130</definedName>
    <definedName name="_xlnm.Print_Area" localSheetId="5">'12自立訓練(機能・サービス管理責任者欠員)'!$A$1:$AA$247</definedName>
    <definedName name="_xlnm.Print_Area" localSheetId="2">'12自立訓練(機能・基本)'!$A$1:$W$208</definedName>
    <definedName name="_xlnm.Print_Area" localSheetId="4">'12自立訓練(機能・生活支援員等欠員)'!$A$1:$AA$247</definedName>
    <definedName name="_xlnm.Print_Area" localSheetId="3">'12自立訓練(機能・定員超過)'!$A$1:$Z$131</definedName>
    <definedName name="_xlnm.Print_Titles" localSheetId="5">'12自立訓練(機能・サービス管理責任者欠員)'!$5:$6</definedName>
    <definedName name="_xlnm.Print_Titles" localSheetId="2">'12自立訓練(機能・基本)'!$5:$6</definedName>
    <definedName name="_xlnm.Print_Titles" localSheetId="4">'12自立訓練(機能・生活支援員等欠員)'!$5:$6</definedName>
    <definedName name="_xlnm.Print_Titles" localSheetId="3">'12自立訓練(機能・定員超過)'!$5:$6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341" l="1"/>
  <c r="Z7" i="341" s="1"/>
  <c r="F57" i="341"/>
  <c r="Z55" i="341" s="1"/>
  <c r="F105" i="341"/>
  <c r="Z103" i="341" s="1"/>
  <c r="F153" i="341"/>
  <c r="Z151" i="341" s="1"/>
  <c r="F201" i="341"/>
  <c r="Z199" i="341" s="1"/>
  <c r="F9" i="340"/>
  <c r="Z7" i="340" s="1"/>
  <c r="F57" i="340"/>
  <c r="Z55" i="340" s="1"/>
  <c r="F105" i="340"/>
  <c r="Z103" i="340" s="1"/>
  <c r="F153" i="340"/>
  <c r="Z184" i="340" s="1"/>
  <c r="F201" i="340"/>
  <c r="Z199" i="340" s="1"/>
  <c r="F9" i="339"/>
  <c r="Y7" i="339" s="1"/>
  <c r="F33" i="339"/>
  <c r="Y31" i="339" s="1"/>
  <c r="F57" i="339"/>
  <c r="Y55" i="339" s="1"/>
  <c r="F81" i="339"/>
  <c r="Y80" i="339" s="1"/>
  <c r="F105" i="339"/>
  <c r="F129" i="339"/>
  <c r="Y128" i="339" s="1"/>
  <c r="V7" i="338"/>
  <c r="V8" i="338"/>
  <c r="V9" i="338"/>
  <c r="V10" i="338"/>
  <c r="V11" i="338"/>
  <c r="V12" i="338"/>
  <c r="V13" i="338"/>
  <c r="V14" i="338"/>
  <c r="V15" i="338"/>
  <c r="V16" i="338"/>
  <c r="V17" i="338"/>
  <c r="V18" i="338"/>
  <c r="V19" i="338"/>
  <c r="V20" i="338"/>
  <c r="V21" i="338"/>
  <c r="V22" i="338"/>
  <c r="V23" i="338"/>
  <c r="V24" i="338"/>
  <c r="V25" i="338"/>
  <c r="V26" i="338"/>
  <c r="V27" i="338"/>
  <c r="V28" i="338"/>
  <c r="V29" i="338"/>
  <c r="V30" i="338"/>
  <c r="V31" i="338"/>
  <c r="V32" i="338"/>
  <c r="V33" i="338"/>
  <c r="V34" i="338"/>
  <c r="V35" i="338"/>
  <c r="V36" i="338"/>
  <c r="V37" i="338"/>
  <c r="V38" i="338"/>
  <c r="V39" i="338"/>
  <c r="V40" i="338"/>
  <c r="V41" i="338"/>
  <c r="V42" i="338"/>
  <c r="V43" i="338"/>
  <c r="V44" i="338"/>
  <c r="V45" i="338"/>
  <c r="V46" i="338"/>
  <c r="V47" i="338"/>
  <c r="V48" i="338"/>
  <c r="V49" i="338"/>
  <c r="V50" i="338"/>
  <c r="V51" i="338"/>
  <c r="V52" i="338"/>
  <c r="V53" i="338"/>
  <c r="V54" i="338"/>
  <c r="V55" i="338"/>
  <c r="V56" i="338"/>
  <c r="V57" i="338"/>
  <c r="V58" i="338"/>
  <c r="V59" i="338"/>
  <c r="V60" i="338"/>
  <c r="V61" i="338"/>
  <c r="V62" i="338"/>
  <c r="V63" i="338"/>
  <c r="V64" i="338"/>
  <c r="V65" i="338"/>
  <c r="V66" i="338"/>
  <c r="V67" i="338"/>
  <c r="V68" i="338"/>
  <c r="V69" i="338"/>
  <c r="V70" i="338"/>
  <c r="V71" i="338"/>
  <c r="V72" i="338"/>
  <c r="V73" i="338"/>
  <c r="V74" i="338"/>
  <c r="V75" i="338"/>
  <c r="V76" i="338"/>
  <c r="V77" i="338"/>
  <c r="V78" i="338"/>
  <c r="V79" i="338"/>
  <c r="V80" i="338"/>
  <c r="V81" i="338"/>
  <c r="V82" i="338"/>
  <c r="V83" i="338"/>
  <c r="V84" i="338"/>
  <c r="V85" i="338"/>
  <c r="V86" i="338"/>
  <c r="V87" i="338"/>
  <c r="V88" i="338"/>
  <c r="V89" i="338"/>
  <c r="V90" i="338"/>
  <c r="V91" i="338"/>
  <c r="V92" i="338"/>
  <c r="V93" i="338"/>
  <c r="V94" i="338"/>
  <c r="V95" i="338"/>
  <c r="V96" i="338"/>
  <c r="V97" i="338"/>
  <c r="V98" i="338"/>
  <c r="V99" i="338"/>
  <c r="V100" i="338"/>
  <c r="V101" i="338"/>
  <c r="V102" i="338"/>
  <c r="V103" i="338"/>
  <c r="V104" i="338"/>
  <c r="V105" i="338"/>
  <c r="V106" i="338"/>
  <c r="V107" i="338"/>
  <c r="V108" i="338"/>
  <c r="V109" i="338"/>
  <c r="V110" i="338"/>
  <c r="V111" i="338"/>
  <c r="V112" i="338"/>
  <c r="V113" i="338"/>
  <c r="V114" i="338"/>
  <c r="V115" i="338"/>
  <c r="V116" i="338"/>
  <c r="V117" i="338"/>
  <c r="V118" i="338"/>
  <c r="V119" i="338"/>
  <c r="V120" i="338"/>
  <c r="V121" i="338"/>
  <c r="V122" i="338"/>
  <c r="V123" i="338"/>
  <c r="V124" i="338"/>
  <c r="V125" i="338"/>
  <c r="V126" i="338"/>
  <c r="V127" i="338"/>
  <c r="V128" i="338"/>
  <c r="V129" i="338"/>
  <c r="V130" i="338"/>
  <c r="V131" i="338"/>
  <c r="V132" i="338"/>
  <c r="V133" i="338"/>
  <c r="V134" i="338"/>
  <c r="V135" i="338"/>
  <c r="V136" i="338"/>
  <c r="V137" i="338"/>
  <c r="V138" i="338"/>
  <c r="V139" i="338"/>
  <c r="V140" i="338"/>
  <c r="V141" i="338"/>
  <c r="V142" i="338"/>
  <c r="V143" i="338"/>
  <c r="V144" i="338"/>
  <c r="V145" i="338"/>
  <c r="V146" i="338"/>
  <c r="V147" i="338"/>
  <c r="V148" i="338"/>
  <c r="V149" i="338"/>
  <c r="V150" i="338"/>
  <c r="V151" i="338"/>
  <c r="V152" i="338"/>
  <c r="V153" i="338"/>
  <c r="V154" i="338"/>
  <c r="V155" i="338"/>
  <c r="V156" i="338"/>
  <c r="V157" i="338"/>
  <c r="V158" i="338"/>
  <c r="V159" i="338"/>
  <c r="V160" i="338"/>
  <c r="V161" i="338"/>
  <c r="V162" i="338"/>
  <c r="V163" i="338"/>
  <c r="V164" i="338"/>
  <c r="V165" i="338"/>
  <c r="V166" i="338"/>
  <c r="V167" i="338"/>
  <c r="V168" i="338"/>
  <c r="V170" i="338"/>
  <c r="V171" i="338"/>
  <c r="V172" i="338"/>
  <c r="V173" i="338"/>
  <c r="V174" i="338"/>
  <c r="V175" i="338"/>
  <c r="V176" i="338"/>
  <c r="V177" i="338"/>
  <c r="V178" i="338"/>
  <c r="V179" i="338"/>
  <c r="V180" i="338"/>
  <c r="V181" i="338"/>
  <c r="V182" i="338"/>
  <c r="V183" i="338"/>
  <c r="V184" i="338"/>
  <c r="V185" i="338"/>
  <c r="V186" i="338"/>
  <c r="V187" i="338"/>
  <c r="Z192" i="340" l="1"/>
  <c r="Z151" i="340"/>
  <c r="Z160" i="340"/>
  <c r="Z168" i="340"/>
  <c r="Y103" i="339"/>
  <c r="Y120" i="339"/>
  <c r="Y112" i="339"/>
  <c r="Y48" i="339"/>
  <c r="Z232" i="340"/>
  <c r="Z90" i="340"/>
  <c r="Y24" i="339"/>
  <c r="Z216" i="340"/>
  <c r="Z176" i="340"/>
  <c r="Z136" i="340"/>
  <c r="Z74" i="340"/>
  <c r="Y16" i="339"/>
  <c r="Z120" i="340"/>
  <c r="Z136" i="341"/>
  <c r="Y40" i="339"/>
  <c r="Y28" i="339"/>
  <c r="Y20" i="339"/>
  <c r="Y12" i="339"/>
  <c r="Z240" i="340"/>
  <c r="Z224" i="340"/>
  <c r="Z208" i="340"/>
  <c r="Z196" i="340"/>
  <c r="Z188" i="340"/>
  <c r="Z180" i="340"/>
  <c r="Z172" i="340"/>
  <c r="Z164" i="340"/>
  <c r="Z156" i="340"/>
  <c r="Z144" i="340"/>
  <c r="Z128" i="340"/>
  <c r="Z112" i="340"/>
  <c r="Z98" i="340"/>
  <c r="Z82" i="340"/>
  <c r="Z66" i="340"/>
  <c r="Z40" i="340"/>
  <c r="Z240" i="341"/>
  <c r="Y124" i="339"/>
  <c r="Y116" i="339"/>
  <c r="Y108" i="339"/>
  <c r="Y96" i="339"/>
  <c r="Y72" i="339"/>
  <c r="Z224" i="341"/>
  <c r="Y64" i="339"/>
  <c r="Z232" i="341"/>
  <c r="Z216" i="341"/>
  <c r="Z120" i="341"/>
  <c r="Z88" i="341"/>
  <c r="Y88" i="339"/>
  <c r="Y76" i="339"/>
  <c r="Y68" i="339"/>
  <c r="Y60" i="339"/>
  <c r="Z24" i="340"/>
  <c r="Y126" i="339"/>
  <c r="Y122" i="339"/>
  <c r="Y118" i="339"/>
  <c r="Y114" i="339"/>
  <c r="Y110" i="339"/>
  <c r="Y106" i="339"/>
  <c r="Y100" i="339"/>
  <c r="Y92" i="339"/>
  <c r="Y84" i="339"/>
  <c r="Y78" i="339"/>
  <c r="Y74" i="339"/>
  <c r="Y70" i="339"/>
  <c r="Y66" i="339"/>
  <c r="Y62" i="339"/>
  <c r="Y58" i="339"/>
  <c r="Y52" i="339"/>
  <c r="Y44" i="339"/>
  <c r="Y36" i="339"/>
  <c r="Y30" i="339"/>
  <c r="Y26" i="339"/>
  <c r="Y22" i="339"/>
  <c r="Y18" i="339"/>
  <c r="Y14" i="339"/>
  <c r="Y10" i="339"/>
  <c r="Z244" i="340"/>
  <c r="Z236" i="340"/>
  <c r="Z228" i="340"/>
  <c r="Z220" i="340"/>
  <c r="Z212" i="340"/>
  <c r="Z204" i="340"/>
  <c r="Z198" i="340"/>
  <c r="Z194" i="340"/>
  <c r="Z190" i="340"/>
  <c r="Z186" i="340"/>
  <c r="Z182" i="340"/>
  <c r="Z178" i="340"/>
  <c r="Z174" i="340"/>
  <c r="Z170" i="340"/>
  <c r="Z166" i="340"/>
  <c r="Z162" i="340"/>
  <c r="Z158" i="340"/>
  <c r="Z154" i="340"/>
  <c r="Z148" i="340"/>
  <c r="Z140" i="340"/>
  <c r="Z132" i="340"/>
  <c r="Z124" i="340"/>
  <c r="Z116" i="340"/>
  <c r="Z108" i="340"/>
  <c r="Z102" i="340"/>
  <c r="Z94" i="340"/>
  <c r="Z86" i="340"/>
  <c r="Z78" i="340"/>
  <c r="Z70" i="340"/>
  <c r="Z62" i="340"/>
  <c r="Z48" i="340"/>
  <c r="Z32" i="340"/>
  <c r="Z16" i="340"/>
  <c r="Z244" i="341"/>
  <c r="Z236" i="341"/>
  <c r="Z228" i="341"/>
  <c r="Z220" i="341"/>
  <c r="Z208" i="341"/>
  <c r="Z192" i="341"/>
  <c r="Z72" i="341"/>
  <c r="Z48" i="341"/>
  <c r="Z176" i="341"/>
  <c r="Z144" i="341"/>
  <c r="Z128" i="341"/>
  <c r="Z112" i="341"/>
  <c r="Z40" i="341"/>
  <c r="Z32" i="341"/>
  <c r="Z24" i="341"/>
  <c r="Z16" i="341"/>
  <c r="Z184" i="341"/>
  <c r="Z168" i="341"/>
  <c r="Z148" i="341"/>
  <c r="Z140" i="341"/>
  <c r="Z132" i="341"/>
  <c r="Z124" i="341"/>
  <c r="Z116" i="341"/>
  <c r="Z108" i="341"/>
  <c r="Z96" i="341"/>
  <c r="Z80" i="341"/>
  <c r="Z64" i="341"/>
  <c r="Z52" i="341"/>
  <c r="Z44" i="341"/>
  <c r="Z36" i="341"/>
  <c r="Z28" i="341"/>
  <c r="Z20" i="341"/>
  <c r="Z12" i="341"/>
  <c r="Z212" i="341"/>
  <c r="Z204" i="341"/>
  <c r="Z160" i="341"/>
  <c r="Z100" i="340"/>
  <c r="Z96" i="340"/>
  <c r="Z92" i="340"/>
  <c r="Z88" i="340"/>
  <c r="Z84" i="340"/>
  <c r="Z80" i="340"/>
  <c r="Z76" i="340"/>
  <c r="Z72" i="340"/>
  <c r="Z68" i="340"/>
  <c r="Z64" i="340"/>
  <c r="Z60" i="340"/>
  <c r="Z52" i="340"/>
  <c r="Z44" i="340"/>
  <c r="Z36" i="340"/>
  <c r="Z28" i="340"/>
  <c r="Z20" i="340"/>
  <c r="Z12" i="340"/>
  <c r="Z246" i="341"/>
  <c r="Z242" i="341"/>
  <c r="Z238" i="341"/>
  <c r="Z234" i="341"/>
  <c r="Z230" i="341"/>
  <c r="Z226" i="341"/>
  <c r="Z222" i="341"/>
  <c r="Z218" i="341"/>
  <c r="Z214" i="341"/>
  <c r="Z210" i="341"/>
  <c r="Z206" i="341"/>
  <c r="Z202" i="341"/>
  <c r="Z196" i="341"/>
  <c r="Z188" i="341"/>
  <c r="Z180" i="341"/>
  <c r="Z172" i="341"/>
  <c r="Z164" i="341"/>
  <c r="Z156" i="341"/>
  <c r="Z150" i="341"/>
  <c r="Z146" i="341"/>
  <c r="Z142" i="341"/>
  <c r="Z138" i="341"/>
  <c r="Z134" i="341"/>
  <c r="Z130" i="341"/>
  <c r="Z126" i="341"/>
  <c r="Z122" i="341"/>
  <c r="Z118" i="341"/>
  <c r="Z114" i="341"/>
  <c r="Z110" i="341"/>
  <c r="Z106" i="341"/>
  <c r="Z100" i="341"/>
  <c r="Z92" i="341"/>
  <c r="Z84" i="341"/>
  <c r="Z76" i="341"/>
  <c r="Z68" i="341"/>
  <c r="Z60" i="341"/>
  <c r="Z54" i="341"/>
  <c r="Z50" i="341"/>
  <c r="Z46" i="341"/>
  <c r="Z42" i="341"/>
  <c r="Z38" i="341"/>
  <c r="Z34" i="341"/>
  <c r="Z30" i="341"/>
  <c r="Z26" i="341"/>
  <c r="Z22" i="341"/>
  <c r="Z18" i="341"/>
  <c r="Z14" i="341"/>
  <c r="Z10" i="341"/>
  <c r="Z58" i="340"/>
  <c r="Y125" i="339"/>
  <c r="Y123" i="339"/>
  <c r="Y121" i="339"/>
  <c r="Y119" i="339"/>
  <c r="Y117" i="339"/>
  <c r="Y115" i="339"/>
  <c r="Y113" i="339"/>
  <c r="Y111" i="339"/>
  <c r="Y109" i="339"/>
  <c r="Y107" i="339"/>
  <c r="Y105" i="339"/>
  <c r="Y104" i="339"/>
  <c r="Y77" i="339"/>
  <c r="Y75" i="339"/>
  <c r="Y73" i="339"/>
  <c r="Y71" i="339"/>
  <c r="Y69" i="339"/>
  <c r="Y67" i="339"/>
  <c r="Y65" i="339"/>
  <c r="Y63" i="339"/>
  <c r="Y61" i="339"/>
  <c r="Y59" i="339"/>
  <c r="Y57" i="339"/>
  <c r="Y56" i="339"/>
  <c r="Y29" i="339"/>
  <c r="Y27" i="339"/>
  <c r="Y25" i="339"/>
  <c r="Y23" i="339"/>
  <c r="Y21" i="339"/>
  <c r="Y19" i="339"/>
  <c r="Y17" i="339"/>
  <c r="Y15" i="339"/>
  <c r="Y13" i="339"/>
  <c r="Y11" i="339"/>
  <c r="Y9" i="339"/>
  <c r="Y8" i="339"/>
  <c r="Z197" i="340"/>
  <c r="Z195" i="340"/>
  <c r="Z193" i="340"/>
  <c r="Z191" i="340"/>
  <c r="Z189" i="340"/>
  <c r="Z187" i="340"/>
  <c r="Z185" i="340"/>
  <c r="Z183" i="340"/>
  <c r="Z181" i="340"/>
  <c r="Z179" i="340"/>
  <c r="Z177" i="340"/>
  <c r="Z175" i="340"/>
  <c r="Z173" i="340"/>
  <c r="Z171" i="340"/>
  <c r="Z169" i="340"/>
  <c r="Z167" i="340"/>
  <c r="Z165" i="340"/>
  <c r="Z163" i="340"/>
  <c r="Z161" i="340"/>
  <c r="Z159" i="340"/>
  <c r="Z157" i="340"/>
  <c r="Z155" i="340"/>
  <c r="Z153" i="340"/>
  <c r="Z152" i="340"/>
  <c r="Z101" i="340"/>
  <c r="Z99" i="340"/>
  <c r="Z97" i="340"/>
  <c r="Z95" i="340"/>
  <c r="Z93" i="340"/>
  <c r="Z91" i="340"/>
  <c r="Z89" i="340"/>
  <c r="Z87" i="340"/>
  <c r="Z85" i="340"/>
  <c r="Z83" i="340"/>
  <c r="Z81" i="340"/>
  <c r="Z79" i="340"/>
  <c r="Z77" i="340"/>
  <c r="Z75" i="340"/>
  <c r="Z73" i="340"/>
  <c r="Z71" i="340"/>
  <c r="Z69" i="340"/>
  <c r="Z67" i="340"/>
  <c r="Z65" i="340"/>
  <c r="Z63" i="340"/>
  <c r="Z61" i="340"/>
  <c r="Z59" i="340"/>
  <c r="Z57" i="340"/>
  <c r="Z56" i="340"/>
  <c r="Z245" i="341"/>
  <c r="Z243" i="341"/>
  <c r="Z241" i="341"/>
  <c r="Z239" i="341"/>
  <c r="Z237" i="341"/>
  <c r="Z235" i="341"/>
  <c r="Z233" i="341"/>
  <c r="Z231" i="341"/>
  <c r="Z229" i="341"/>
  <c r="Z227" i="341"/>
  <c r="Z225" i="341"/>
  <c r="Z223" i="341"/>
  <c r="Z221" i="341"/>
  <c r="Z219" i="341"/>
  <c r="Z217" i="341"/>
  <c r="Z215" i="341"/>
  <c r="Z213" i="341"/>
  <c r="Z211" i="341"/>
  <c r="Z209" i="341"/>
  <c r="Z207" i="341"/>
  <c r="Z205" i="341"/>
  <c r="Z203" i="341"/>
  <c r="Z201" i="341"/>
  <c r="Z200" i="341"/>
  <c r="Z149" i="341"/>
  <c r="Z147" i="341"/>
  <c r="Z145" i="341"/>
  <c r="Z143" i="341"/>
  <c r="Z141" i="341"/>
  <c r="Z139" i="341"/>
  <c r="Z137" i="341"/>
  <c r="Z135" i="341"/>
  <c r="Z133" i="341"/>
  <c r="Z131" i="341"/>
  <c r="Z129" i="341"/>
  <c r="Z127" i="341"/>
  <c r="Z125" i="341"/>
  <c r="Z123" i="341"/>
  <c r="Z121" i="341"/>
  <c r="Z119" i="341"/>
  <c r="Z117" i="341"/>
  <c r="Z115" i="341"/>
  <c r="Z113" i="341"/>
  <c r="Z111" i="341"/>
  <c r="Z109" i="341"/>
  <c r="Z107" i="341"/>
  <c r="Z105" i="341"/>
  <c r="Z104" i="341"/>
  <c r="Z53" i="341"/>
  <c r="Z51" i="341"/>
  <c r="Z49" i="341"/>
  <c r="Z47" i="341"/>
  <c r="Z45" i="341"/>
  <c r="Z43" i="341"/>
  <c r="Z41" i="341"/>
  <c r="Z39" i="341"/>
  <c r="Z37" i="341"/>
  <c r="Z35" i="341"/>
  <c r="Z33" i="341"/>
  <c r="Z31" i="341"/>
  <c r="Z29" i="341"/>
  <c r="Z27" i="341"/>
  <c r="Z25" i="341"/>
  <c r="Z23" i="341"/>
  <c r="Z21" i="341"/>
  <c r="Z19" i="341"/>
  <c r="Z17" i="341"/>
  <c r="Z15" i="341"/>
  <c r="Z13" i="341"/>
  <c r="Z11" i="341"/>
  <c r="Z9" i="341"/>
  <c r="Z8" i="341"/>
  <c r="Y130" i="339"/>
  <c r="Y102" i="339"/>
  <c r="Y98" i="339"/>
  <c r="Y94" i="339"/>
  <c r="Y90" i="339"/>
  <c r="Y86" i="339"/>
  <c r="Y82" i="339"/>
  <c r="Y54" i="339"/>
  <c r="Y50" i="339"/>
  <c r="Y46" i="339"/>
  <c r="Y42" i="339"/>
  <c r="Y38" i="339"/>
  <c r="Y34" i="339"/>
  <c r="Z246" i="340"/>
  <c r="Z242" i="340"/>
  <c r="Z238" i="340"/>
  <c r="Z234" i="340"/>
  <c r="Z230" i="340"/>
  <c r="Z226" i="340"/>
  <c r="Z222" i="340"/>
  <c r="Z218" i="340"/>
  <c r="Z214" i="340"/>
  <c r="Z210" i="340"/>
  <c r="Z206" i="340"/>
  <c r="Z202" i="340"/>
  <c r="Z150" i="340"/>
  <c r="Z146" i="340"/>
  <c r="Z142" i="340"/>
  <c r="Z138" i="340"/>
  <c r="Z134" i="340"/>
  <c r="Z130" i="340"/>
  <c r="Z126" i="340"/>
  <c r="Z122" i="340"/>
  <c r="Z118" i="340"/>
  <c r="Z114" i="340"/>
  <c r="Z110" i="340"/>
  <c r="Z106" i="340"/>
  <c r="Z54" i="340"/>
  <c r="Z50" i="340"/>
  <c r="Z46" i="340"/>
  <c r="Z42" i="340"/>
  <c r="Z38" i="340"/>
  <c r="Z34" i="340"/>
  <c r="Z30" i="340"/>
  <c r="Z26" i="340"/>
  <c r="Z22" i="340"/>
  <c r="Z18" i="340"/>
  <c r="Z14" i="340"/>
  <c r="Z10" i="340"/>
  <c r="Z198" i="341"/>
  <c r="Z194" i="341"/>
  <c r="Z190" i="341"/>
  <c r="Z186" i="341"/>
  <c r="Z182" i="341"/>
  <c r="Z178" i="341"/>
  <c r="Z174" i="341"/>
  <c r="Z170" i="341"/>
  <c r="Z166" i="341"/>
  <c r="Z162" i="341"/>
  <c r="Z158" i="341"/>
  <c r="Z154" i="341"/>
  <c r="Z102" i="341"/>
  <c r="Z98" i="341"/>
  <c r="Z94" i="341"/>
  <c r="Z90" i="341"/>
  <c r="Z86" i="341"/>
  <c r="Z82" i="341"/>
  <c r="Z78" i="341"/>
  <c r="Z74" i="341"/>
  <c r="Z70" i="341"/>
  <c r="Z66" i="341"/>
  <c r="Z62" i="341"/>
  <c r="Z58" i="341"/>
  <c r="Y127" i="339"/>
  <c r="Y79" i="339"/>
  <c r="Y129" i="339"/>
  <c r="Y101" i="339"/>
  <c r="Y99" i="339"/>
  <c r="Y97" i="339"/>
  <c r="Y95" i="339"/>
  <c r="Y93" i="339"/>
  <c r="Y91" i="339"/>
  <c r="Y89" i="339"/>
  <c r="Y87" i="339"/>
  <c r="Y85" i="339"/>
  <c r="Y83" i="339"/>
  <c r="Y81" i="339"/>
  <c r="Y53" i="339"/>
  <c r="Y51" i="339"/>
  <c r="Y49" i="339"/>
  <c r="Y47" i="339"/>
  <c r="Y45" i="339"/>
  <c r="Y43" i="339"/>
  <c r="Y41" i="339"/>
  <c r="Y39" i="339"/>
  <c r="Y37" i="339"/>
  <c r="Y35" i="339"/>
  <c r="Y33" i="339"/>
  <c r="Y32" i="339"/>
  <c r="Z245" i="340"/>
  <c r="Z243" i="340"/>
  <c r="Z241" i="340"/>
  <c r="Z239" i="340"/>
  <c r="Z237" i="340"/>
  <c r="Z235" i="340"/>
  <c r="Z233" i="340"/>
  <c r="Z231" i="340"/>
  <c r="Z229" i="340"/>
  <c r="Z227" i="340"/>
  <c r="Z225" i="340"/>
  <c r="Z223" i="340"/>
  <c r="Z221" i="340"/>
  <c r="Z219" i="340"/>
  <c r="Z217" i="340"/>
  <c r="Z215" i="340"/>
  <c r="Z213" i="340"/>
  <c r="Z211" i="340"/>
  <c r="Z209" i="340"/>
  <c r="Z207" i="340"/>
  <c r="Z205" i="340"/>
  <c r="Z203" i="340"/>
  <c r="Z201" i="340"/>
  <c r="Z200" i="340"/>
  <c r="Z149" i="340"/>
  <c r="Z147" i="340"/>
  <c r="Z145" i="340"/>
  <c r="Z143" i="340"/>
  <c r="Z141" i="340"/>
  <c r="Z139" i="340"/>
  <c r="Z137" i="340"/>
  <c r="Z135" i="340"/>
  <c r="Z133" i="340"/>
  <c r="Z131" i="340"/>
  <c r="Z129" i="340"/>
  <c r="Z127" i="340"/>
  <c r="Z125" i="340"/>
  <c r="Z123" i="340"/>
  <c r="Z121" i="340"/>
  <c r="Z119" i="340"/>
  <c r="Z117" i="340"/>
  <c r="Z115" i="340"/>
  <c r="Z113" i="340"/>
  <c r="Z111" i="340"/>
  <c r="Z109" i="340"/>
  <c r="Z107" i="340"/>
  <c r="Z105" i="340"/>
  <c r="Z104" i="340"/>
  <c r="Z53" i="340"/>
  <c r="Z51" i="340"/>
  <c r="Z49" i="340"/>
  <c r="Z47" i="340"/>
  <c r="Z45" i="340"/>
  <c r="Z43" i="340"/>
  <c r="Z41" i="340"/>
  <c r="Z39" i="340"/>
  <c r="Z37" i="340"/>
  <c r="Z35" i="340"/>
  <c r="Z33" i="340"/>
  <c r="Z31" i="340"/>
  <c r="Z29" i="340"/>
  <c r="Z27" i="340"/>
  <c r="Z25" i="340"/>
  <c r="Z23" i="340"/>
  <c r="Z21" i="340"/>
  <c r="Z19" i="340"/>
  <c r="Z17" i="340"/>
  <c r="Z15" i="340"/>
  <c r="Z13" i="340"/>
  <c r="Z11" i="340"/>
  <c r="Z9" i="340"/>
  <c r="Z8" i="340"/>
  <c r="Z197" i="341"/>
  <c r="Z195" i="341"/>
  <c r="Z193" i="341"/>
  <c r="Z191" i="341"/>
  <c r="Z189" i="341"/>
  <c r="Z187" i="341"/>
  <c r="Z185" i="341"/>
  <c r="Z183" i="341"/>
  <c r="Z181" i="341"/>
  <c r="Z179" i="341"/>
  <c r="Z177" i="341"/>
  <c r="Z175" i="341"/>
  <c r="Z173" i="341"/>
  <c r="Z171" i="341"/>
  <c r="Z169" i="341"/>
  <c r="Z167" i="341"/>
  <c r="Z165" i="341"/>
  <c r="Z163" i="341"/>
  <c r="Z161" i="341"/>
  <c r="Z159" i="341"/>
  <c r="Z157" i="341"/>
  <c r="Z155" i="341"/>
  <c r="Z153" i="341"/>
  <c r="Z152" i="341"/>
  <c r="Z101" i="341"/>
  <c r="Z99" i="341"/>
  <c r="Z97" i="341"/>
  <c r="Z95" i="341"/>
  <c r="Z93" i="341"/>
  <c r="Z91" i="341"/>
  <c r="Z89" i="341"/>
  <c r="Z87" i="341"/>
  <c r="Z85" i="341"/>
  <c r="Z83" i="341"/>
  <c r="Z81" i="341"/>
  <c r="Z79" i="341"/>
  <c r="Z77" i="341"/>
  <c r="Z75" i="341"/>
  <c r="Z73" i="341"/>
  <c r="Z71" i="341"/>
  <c r="Z69" i="341"/>
  <c r="Z67" i="341"/>
  <c r="Z65" i="341"/>
  <c r="Z63" i="341"/>
  <c r="Z61" i="341"/>
  <c r="Z59" i="341"/>
  <c r="Z57" i="341"/>
  <c r="Z56" i="341"/>
</calcChain>
</file>

<file path=xl/sharedStrings.xml><?xml version="1.0" encoding="utf-8"?>
<sst xmlns="http://schemas.openxmlformats.org/spreadsheetml/2006/main" count="3068" uniqueCount="1442">
  <si>
    <t>単位</t>
  </si>
  <si>
    <t>単位数</t>
  </si>
  <si>
    <t>単位加算</t>
  </si>
  <si>
    <t>単位加算</t>
    <rPh sb="0" eb="2">
      <t>タンイ</t>
    </rPh>
    <rPh sb="2" eb="4">
      <t>カサン</t>
    </rPh>
    <phoneticPr fontId="10"/>
  </si>
  <si>
    <t>1月につき</t>
    <rPh sb="1" eb="2">
      <t>ツキ</t>
    </rPh>
    <phoneticPr fontId="10"/>
  </si>
  <si>
    <t>福祉・介護職員処遇改善加算</t>
    <rPh sb="0" eb="2">
      <t>フクシ</t>
    </rPh>
    <rPh sb="3" eb="5">
      <t>カイゴ</t>
    </rPh>
    <rPh sb="5" eb="7">
      <t>ショクイン</t>
    </rPh>
    <rPh sb="7" eb="9">
      <t>ショグウ</t>
    </rPh>
    <rPh sb="9" eb="11">
      <t>カイゼン</t>
    </rPh>
    <rPh sb="11" eb="13">
      <t>カサン</t>
    </rPh>
    <phoneticPr fontId="10"/>
  </si>
  <si>
    <t>月１回限度</t>
    <rPh sb="0" eb="1">
      <t>ツキ</t>
    </rPh>
    <rPh sb="2" eb="3">
      <t>カイ</t>
    </rPh>
    <rPh sb="3" eb="5">
      <t>ゲンド</t>
    </rPh>
    <phoneticPr fontId="10"/>
  </si>
  <si>
    <t>利用者負担上限額管理加算</t>
    <rPh sb="0" eb="3">
      <t>リヨウシャ</t>
    </rPh>
    <rPh sb="3" eb="5">
      <t>フタン</t>
    </rPh>
    <rPh sb="5" eb="7">
      <t>ジョウゲン</t>
    </rPh>
    <rPh sb="7" eb="8">
      <t>ガク</t>
    </rPh>
    <rPh sb="8" eb="10">
      <t>カンリ</t>
    </rPh>
    <rPh sb="10" eb="12">
      <t>カサン</t>
    </rPh>
    <phoneticPr fontId="10"/>
  </si>
  <si>
    <t>１日につき</t>
    <rPh sb="1" eb="2">
      <t>ニチ</t>
    </rPh>
    <phoneticPr fontId="10"/>
  </si>
  <si>
    <t>特別地域加算</t>
    <rPh sb="0" eb="2">
      <t>トクベツ</t>
    </rPh>
    <rPh sb="2" eb="4">
      <t>チイキ</t>
    </rPh>
    <rPh sb="4" eb="6">
      <t>カサン</t>
    </rPh>
    <phoneticPr fontId="10"/>
  </si>
  <si>
    <t>項目</t>
    <rPh sb="0" eb="2">
      <t>コウモク</t>
    </rPh>
    <phoneticPr fontId="10"/>
  </si>
  <si>
    <t>種類</t>
    <rPh sb="0" eb="2">
      <t>シュルイ</t>
    </rPh>
    <phoneticPr fontId="10"/>
  </si>
  <si>
    <t>算定</t>
    <rPh sb="0" eb="2">
      <t>サンテイ</t>
    </rPh>
    <phoneticPr fontId="10"/>
  </si>
  <si>
    <t>合成</t>
    <rPh sb="0" eb="2">
      <t>ゴウセイ</t>
    </rPh>
    <phoneticPr fontId="10"/>
  </si>
  <si>
    <t>サービス内容略称</t>
    <rPh sb="4" eb="6">
      <t>ナイヨウ</t>
    </rPh>
    <rPh sb="6" eb="8">
      <t>リャクショウ</t>
    </rPh>
    <phoneticPr fontId="10"/>
  </si>
  <si>
    <t>単位</t>
    <rPh sb="0" eb="2">
      <t>タンイ</t>
    </rPh>
    <phoneticPr fontId="10"/>
  </si>
  <si>
    <t>障害福祉サービスの体験利用支援加算</t>
    <rPh sb="0" eb="2">
      <t>ショウガイ</t>
    </rPh>
    <rPh sb="2" eb="4">
      <t>フクシ</t>
    </rPh>
    <rPh sb="9" eb="11">
      <t>タイケン</t>
    </rPh>
    <rPh sb="11" eb="13">
      <t>リヨウ</t>
    </rPh>
    <rPh sb="13" eb="15">
      <t>シエン</t>
    </rPh>
    <rPh sb="15" eb="17">
      <t>カサン</t>
    </rPh>
    <phoneticPr fontId="10"/>
  </si>
  <si>
    <t>ハ 福祉専門職員配置等加算（Ⅲ）</t>
    <rPh sb="10" eb="11">
      <t>トウ</t>
    </rPh>
    <phoneticPr fontId="10"/>
  </si>
  <si>
    <t>ロ 福祉専門職員配置等加算（Ⅱ）</t>
    <rPh sb="10" eb="11">
      <t>トウ</t>
    </rPh>
    <phoneticPr fontId="10"/>
  </si>
  <si>
    <t>イ 福祉専門職員配置等加算（Ⅰ）</t>
    <rPh sb="10" eb="11">
      <t>トウ</t>
    </rPh>
    <phoneticPr fontId="10"/>
  </si>
  <si>
    <t>福祉専門職員配置等加算</t>
    <rPh sb="0" eb="2">
      <t>フクシ</t>
    </rPh>
    <rPh sb="2" eb="4">
      <t>センモン</t>
    </rPh>
    <rPh sb="4" eb="6">
      <t>ショクイン</t>
    </rPh>
    <rPh sb="6" eb="8">
      <t>ハイチ</t>
    </rPh>
    <rPh sb="8" eb="9">
      <t>トウ</t>
    </rPh>
    <rPh sb="9" eb="11">
      <t>カサン</t>
    </rPh>
    <phoneticPr fontId="10"/>
  </si>
  <si>
    <t>（定員超過）</t>
    <rPh sb="1" eb="3">
      <t>テイイン</t>
    </rPh>
    <rPh sb="3" eb="5">
      <t>チョウカ</t>
    </rPh>
    <phoneticPr fontId="10"/>
  </si>
  <si>
    <t>No.</t>
  </si>
  <si>
    <t>単位数</t>
    <rPh sb="0" eb="3">
      <t>タンイスウ</t>
    </rPh>
    <phoneticPr fontId="12"/>
  </si>
  <si>
    <t>_11_A身体１．０</t>
  </si>
  <si>
    <t>_11_A身体１．５</t>
  </si>
  <si>
    <t>_11_A身体２．０</t>
  </si>
  <si>
    <t>_11_A身体２．５</t>
  </si>
  <si>
    <t>_11_A身体３．０</t>
  </si>
  <si>
    <t>_11_A身体３．５</t>
  </si>
  <si>
    <t>_11_A身体４．０</t>
  </si>
  <si>
    <t>_11_A身体４．５</t>
  </si>
  <si>
    <t>_11_A身体５．０</t>
  </si>
  <si>
    <t>_11_A身体５．５</t>
  </si>
  <si>
    <t>_11_A身体６．０</t>
  </si>
  <si>
    <t>_11_A身体６．５</t>
  </si>
  <si>
    <t>_11_A身体７．０</t>
  </si>
  <si>
    <t>_11_A身体７．５</t>
  </si>
  <si>
    <t>_11_A身体８．０</t>
  </si>
  <si>
    <t>_11_A身体８．５</t>
  </si>
  <si>
    <t>_11_A身体９．０</t>
  </si>
  <si>
    <t>_11_A身体９．５</t>
  </si>
  <si>
    <t>_11_A身体１０．０</t>
  </si>
  <si>
    <t>_11_A身体１０．５</t>
  </si>
  <si>
    <t>_11_A身体増１．０</t>
  </si>
  <si>
    <t>_11_A身体増１．５</t>
  </si>
  <si>
    <t>_11_A身体増２．０</t>
  </si>
  <si>
    <t>_11_A身体増２．５</t>
  </si>
  <si>
    <t>_11_A身体増３．０</t>
  </si>
  <si>
    <t>_11_A身体増３．５</t>
  </si>
  <si>
    <t>_11_A身体増４．０</t>
  </si>
  <si>
    <t>_11_A身体増４．５</t>
  </si>
  <si>
    <t>_11_A身体増５．０</t>
  </si>
  <si>
    <t>_11_A身体増５．５</t>
  </si>
  <si>
    <t>_11_A身体増６．０</t>
  </si>
  <si>
    <t>_11_A身体増６．５</t>
  </si>
  <si>
    <t>_11_A身体増７．０</t>
  </si>
  <si>
    <t>_11_A身体増７．５</t>
  </si>
  <si>
    <t>_11_A身体増８．０</t>
  </si>
  <si>
    <t>_11_A身体増８．５</t>
  </si>
  <si>
    <t>_11_A身体増９．０</t>
  </si>
  <si>
    <t>_11_A身体増９．５</t>
  </si>
  <si>
    <t>_11_A身体増１０．０</t>
  </si>
  <si>
    <t>_11_A身体増１０．５</t>
  </si>
  <si>
    <t>_11_A重度研修２．５</t>
    <phoneticPr fontId="12"/>
  </si>
  <si>
    <t>_11_A通院１０．５</t>
  </si>
  <si>
    <t>_11_A通院１１．０</t>
  </si>
  <si>
    <t>_11_A通院１１．５</t>
  </si>
  <si>
    <t>_11_A通院１２．０</t>
  </si>
  <si>
    <t>_11_A通院１２．５</t>
  </si>
  <si>
    <t>_11_A通院１３．０</t>
  </si>
  <si>
    <t>_11_A通院１３．５</t>
  </si>
  <si>
    <t>_11_A通院１４．０</t>
  </si>
  <si>
    <t>_11_A通院１４．５</t>
  </si>
  <si>
    <t>_11_A通院１５．０</t>
  </si>
  <si>
    <t>_11_A通院１５．５</t>
  </si>
  <si>
    <t>_11_A通院１６．０</t>
  </si>
  <si>
    <t>_11_A通院１６．５</t>
  </si>
  <si>
    <t>_11_A通院１７．０</t>
  </si>
  <si>
    <t>_11_A通院１７．５</t>
  </si>
  <si>
    <t>_11_A通院１８．０</t>
  </si>
  <si>
    <t>_11_A通院１８．５</t>
  </si>
  <si>
    <t>_11_A通院１９．０</t>
  </si>
  <si>
    <t>_11_A通院１９．５</t>
  </si>
  <si>
    <t>_11_A通院１１０．０</t>
  </si>
  <si>
    <t>_11_A通院１１０．５</t>
  </si>
  <si>
    <t>_11_A通院１増１．０</t>
  </si>
  <si>
    <t>_11_A通院１増１．５</t>
  </si>
  <si>
    <t>_11_A通院１増２．０</t>
  </si>
  <si>
    <t>_11_A通院１増２．５</t>
  </si>
  <si>
    <t>_11_A通院１増３．０</t>
  </si>
  <si>
    <t>_11_A通院１増３．５</t>
  </si>
  <si>
    <t>_11_A通院１増４．０</t>
  </si>
  <si>
    <t>_11_A通院１増４．５</t>
  </si>
  <si>
    <t>_11_A通院１増５．０</t>
  </si>
  <si>
    <t>_11_A通院１増５．５</t>
  </si>
  <si>
    <t>_11_A通院１増６．０</t>
  </si>
  <si>
    <t>_11_A通院１増６．５</t>
  </si>
  <si>
    <t>_11_A通院１増７．０</t>
  </si>
  <si>
    <t>_11_A通院１増７．５</t>
  </si>
  <si>
    <t>_11_A通院１増８．０</t>
  </si>
  <si>
    <t>_11_A通院１増８．５</t>
  </si>
  <si>
    <t>_11_A通院１増９．０</t>
  </si>
  <si>
    <t>_11_A通院１増９．５</t>
  </si>
  <si>
    <t>_11_A通院１増１０．０</t>
  </si>
  <si>
    <t>_11_A通院１増１０．５</t>
  </si>
  <si>
    <t>_11_A家事０．５</t>
  </si>
  <si>
    <t>_11_A家事０．７５</t>
  </si>
  <si>
    <t>_11_A家事１．０</t>
  </si>
  <si>
    <t>_11_A家事１．２５</t>
  </si>
  <si>
    <t>_11_A家事１．５</t>
  </si>
  <si>
    <t>_11_A家事１．７５</t>
  </si>
  <si>
    <t>_11_A家事２．０</t>
  </si>
  <si>
    <t>_11_A家事２．２５</t>
  </si>
  <si>
    <t>_11_A家事２．５</t>
  </si>
  <si>
    <t>_11_A家事２．７５</t>
  </si>
  <si>
    <t>_11_A家事３．０</t>
  </si>
  <si>
    <t>_11_A家事３．２５</t>
  </si>
  <si>
    <t>_11_A家事３．５</t>
  </si>
  <si>
    <t>_11_A家事３．７５</t>
  </si>
  <si>
    <t>_11_A家事４．０</t>
  </si>
  <si>
    <t>_11_A家事４．２５</t>
  </si>
  <si>
    <t>_11_A家事４．５</t>
  </si>
  <si>
    <t>_11_A家事４．７５</t>
  </si>
  <si>
    <t>_11_A家事５．０</t>
  </si>
  <si>
    <t>_11_A家事５．２５</t>
  </si>
  <si>
    <t>_11_A家事５．５</t>
  </si>
  <si>
    <t>_11_A家事５．７５</t>
  </si>
  <si>
    <t>_11_A家事６．０</t>
  </si>
  <si>
    <t>_11_A家事６．２５</t>
  </si>
  <si>
    <t>_11_A家事６．５</t>
  </si>
  <si>
    <t>_11_A家事６．７５</t>
  </si>
  <si>
    <t>_11_A家事７．０</t>
  </si>
  <si>
    <t>_11_A家事７．２５</t>
  </si>
  <si>
    <t>_11_A家事７．５</t>
  </si>
  <si>
    <t>_11_A家事７．７５</t>
  </si>
  <si>
    <t>_11_A家事８．０</t>
  </si>
  <si>
    <t>_11_A家事８．２５</t>
  </si>
  <si>
    <t>_11_A家事８．５</t>
  </si>
  <si>
    <t>_11_A家事８．７５</t>
  </si>
  <si>
    <t>_11_A家事９．０</t>
  </si>
  <si>
    <t>_11_A家事９．２５</t>
  </si>
  <si>
    <t>_11_A家事９．５</t>
  </si>
  <si>
    <t>_11_A家事９．７５</t>
  </si>
  <si>
    <t>_11_A家事１０．０</t>
  </si>
  <si>
    <t>_11_A家事１０．２５</t>
  </si>
  <si>
    <t>_11_A家事１０．５</t>
  </si>
  <si>
    <t>_11_A家事増０．５</t>
  </si>
  <si>
    <t>_11_A家事増０．７５</t>
  </si>
  <si>
    <t>_11_A家事増１．０</t>
  </si>
  <si>
    <t>_11_A家事増１．２５</t>
  </si>
  <si>
    <t>_11_A家事増１．５</t>
  </si>
  <si>
    <t>_11_A家事増１．７５</t>
  </si>
  <si>
    <t>_11_A家事増２．０</t>
  </si>
  <si>
    <t>_11_A家事増２．２５</t>
  </si>
  <si>
    <t>_11_A家事増２．５</t>
  </si>
  <si>
    <t>_11_A家事増２．７５</t>
  </si>
  <si>
    <t>_11_A家事増３．０</t>
  </si>
  <si>
    <t>_11_A家事増３．２５</t>
  </si>
  <si>
    <t>_11_A家事増３．５</t>
  </si>
  <si>
    <t>_11_A家事増３．７５</t>
  </si>
  <si>
    <t>_11_A家事増４．０</t>
  </si>
  <si>
    <t>_11_A家事増４．２５</t>
  </si>
  <si>
    <t>_11_A家事増４．５</t>
  </si>
  <si>
    <t>_11_A家事増４．７５</t>
  </si>
  <si>
    <t>_11_A家事増５．０</t>
  </si>
  <si>
    <t>_11_A家事増５．２５</t>
  </si>
  <si>
    <t>_11_A家事増５．５</t>
  </si>
  <si>
    <t>_11_A家事増５．７５</t>
  </si>
  <si>
    <t>_11_A家事増６．０</t>
  </si>
  <si>
    <t>_11_A家事増６．２５</t>
  </si>
  <si>
    <t>_11_A家事増６．５</t>
  </si>
  <si>
    <t>_11_A家事増６．７５</t>
  </si>
  <si>
    <t>_11_A家事増７．０</t>
  </si>
  <si>
    <t>_11_A家事増７．２５</t>
  </si>
  <si>
    <t>_11_A家事増７．５</t>
  </si>
  <si>
    <t>_11_A家事増７．７５</t>
  </si>
  <si>
    <t>_11_A家事増８．０</t>
  </si>
  <si>
    <t>_11_A家事増８．２５</t>
  </si>
  <si>
    <t>_11_A家事増８．５</t>
  </si>
  <si>
    <t>_11_A家事増８．７５</t>
  </si>
  <si>
    <t>_11_A家事増９．０</t>
  </si>
  <si>
    <t>_11_A家事増９．２５</t>
  </si>
  <si>
    <t>_11_A家事増９．５</t>
  </si>
  <si>
    <t>_11_A家事増９．７５</t>
  </si>
  <si>
    <t>_11_A家事増１０．０</t>
  </si>
  <si>
    <t>_11_A家事増１０．２５</t>
  </si>
  <si>
    <t>_11_A家事増１０．５</t>
  </si>
  <si>
    <t>_11_A通院２０．５</t>
  </si>
  <si>
    <t>_11_A通院２１．０</t>
  </si>
  <si>
    <t>_11_A通院２１．５</t>
  </si>
  <si>
    <t>_11_A通院２２．０</t>
  </si>
  <si>
    <t>_11_A通院２２．５</t>
  </si>
  <si>
    <t>_11_A通院２３．０</t>
  </si>
  <si>
    <t>_11_A通院２３．５</t>
  </si>
  <si>
    <t>_11_A通院２４．０</t>
  </si>
  <si>
    <t>_11_A通院２４．５</t>
  </si>
  <si>
    <t>_11_A通院２５．０</t>
  </si>
  <si>
    <t>_11_A通院２５．５</t>
  </si>
  <si>
    <t>_11_A通院２６．０</t>
  </si>
  <si>
    <t>_11_A通院２６．５</t>
  </si>
  <si>
    <t>_11_A通院２７．０</t>
  </si>
  <si>
    <t>_11_A通院２７．５</t>
  </si>
  <si>
    <t>_11_A通院２８．０</t>
  </si>
  <si>
    <t>_11_A通院２８．５</t>
  </si>
  <si>
    <t>_11_A通院２９．０</t>
  </si>
  <si>
    <t>_11_A通院２９．５</t>
  </si>
  <si>
    <t>_11_A通院２１０．０</t>
  </si>
  <si>
    <t>_11_A通院２１０．５</t>
  </si>
  <si>
    <t>_11_A通院２増１．０</t>
  </si>
  <si>
    <t>_11_A通院２増１．５</t>
  </si>
  <si>
    <t>_11_A通院２増２．０</t>
  </si>
  <si>
    <t>_11_A通院２増２．５</t>
  </si>
  <si>
    <t>_11_A通院２増３．０</t>
  </si>
  <si>
    <t>_11_A通院２増３．５</t>
  </si>
  <si>
    <t>_11_A通院２増４．０</t>
  </si>
  <si>
    <t>_11_A通院２増４．５</t>
  </si>
  <si>
    <t>_11_A通院２増５．０</t>
  </si>
  <si>
    <t>_11_A通院２増５．５</t>
  </si>
  <si>
    <t>_11_A通院２増６．０</t>
  </si>
  <si>
    <t>_11_A通院２増６．５</t>
  </si>
  <si>
    <t>_11_A通院２増７．０</t>
  </si>
  <si>
    <t>_11_A通院２増７．５</t>
  </si>
  <si>
    <t>_11_A通院２増８．０</t>
  </si>
  <si>
    <t>_11_A通院２増８．５</t>
  </si>
  <si>
    <t>_11_A通院２増９．０</t>
  </si>
  <si>
    <t>_11_A通院２増９．５</t>
  </si>
  <si>
    <t>_11_A通院２増１０．０</t>
  </si>
  <si>
    <t>_11_A通院２増１０．５</t>
  </si>
  <si>
    <t>_11_B身体１．０＿１．０</t>
    <phoneticPr fontId="12"/>
  </si>
  <si>
    <t>_11_B身体２．０＿１．０</t>
    <phoneticPr fontId="12"/>
  </si>
  <si>
    <t>_11_B通院１１．５＿０．５</t>
    <phoneticPr fontId="12"/>
  </si>
  <si>
    <t>_11_B重度研修１．０＿１．５</t>
  </si>
  <si>
    <t>_11_B重度研修１．０＿２．０</t>
  </si>
  <si>
    <t>_11_B重度研修１．５＿０．５</t>
  </si>
  <si>
    <t>_11_B重度研修１．５＿１．０</t>
  </si>
  <si>
    <t>_11_B重度研修１．５＿１．５</t>
  </si>
  <si>
    <t>_11_B重度研修２．０＿０．５</t>
  </si>
  <si>
    <t>_11_B重度研修２．０＿１．０</t>
  </si>
  <si>
    <t>_11_B重度研修２．５＿０．５</t>
  </si>
  <si>
    <t>_11_B家事０．５＿０．２５</t>
  </si>
  <si>
    <t>_11_B家事０．５＿０．５</t>
  </si>
  <si>
    <t>_11_B家事０．５＿０．７５</t>
  </si>
  <si>
    <t>_11_B家事０．５＿１．０</t>
  </si>
  <si>
    <t>_11_B家事０．７５＿０．２５</t>
  </si>
  <si>
    <t>_11_B家事０．７５＿０．５</t>
  </si>
  <si>
    <t>_11_B家事０．７５＿０．７５</t>
  </si>
  <si>
    <t>_11_B家事１．０＿０．２５</t>
  </si>
  <si>
    <t>_11_B家事１．０＿０．５</t>
  </si>
  <si>
    <t>_11_B家事１．２５＿０．２５</t>
  </si>
  <si>
    <t>_11_B通院２０．５＿０．５</t>
  </si>
  <si>
    <t>_11_B通院２０．５＿１．０</t>
  </si>
  <si>
    <t>_11_B通院２１．０＿０．５</t>
  </si>
  <si>
    <t>_11_C身体１．０＿０．５＿０．５</t>
    <phoneticPr fontId="12"/>
  </si>
  <si>
    <t>_11_C身体２．０＿０．５＿０．５</t>
    <phoneticPr fontId="12"/>
  </si>
  <si>
    <t>_11_C通院１０．５＿１．０＿０．５</t>
    <rPh sb="5" eb="7">
      <t>ツウイン</t>
    </rPh>
    <phoneticPr fontId="12"/>
  </si>
  <si>
    <t>_11_C重度研修１．０＿０．５＿１．０</t>
  </si>
  <si>
    <t>_11_C重度研修１．０＿０．５＿１．５</t>
  </si>
  <si>
    <t>_11_C重度研修１．０＿１．０＿０．５</t>
  </si>
  <si>
    <t>_11_C重度研修１．０＿１．０＿１．０</t>
  </si>
  <si>
    <t>_11_C重度研修１．０＿１．５＿０．５</t>
  </si>
  <si>
    <t>_11_C重度研修１．５＿０．５＿０．５</t>
  </si>
  <si>
    <t>_11_C重度研修１．５＿０．５＿１．０</t>
  </si>
  <si>
    <t>_11_C重度研修１．５＿１．０＿０．５</t>
  </si>
  <si>
    <t>_11_C重度研修２．０＿０．５＿０．５</t>
  </si>
  <si>
    <t>_11_C家事０．５＿０．２５＿０．２５</t>
  </si>
  <si>
    <t>_11_C家事０．５＿０．２５＿０．５</t>
  </si>
  <si>
    <t>_11_C家事０．５＿０．２５＿０．７５</t>
  </si>
  <si>
    <t>_11_C家事０．５＿０．５＿０．２５</t>
  </si>
  <si>
    <t>_11_C家事０．５＿０．５＿０．５</t>
  </si>
  <si>
    <t>_11_C家事０．５＿０．７５＿０．２５</t>
  </si>
  <si>
    <t>_11_C家事０．７５＿０．２５＿０．２５</t>
  </si>
  <si>
    <t>_11_C家事０．７５＿０．２５＿０．５</t>
  </si>
  <si>
    <t>_11_C家事０．７５＿０．５＿０．２５</t>
  </si>
  <si>
    <t>_11_C家事１．０＿０．２５＿０．２５</t>
  </si>
  <si>
    <t>_11_C通院２０．５＿０．５＿０．５</t>
  </si>
  <si>
    <t>_11・２人</t>
  </si>
  <si>
    <t>_11・A深夜</t>
  </si>
  <si>
    <t>_11・A早朝</t>
  </si>
  <si>
    <t>_11・A夜間</t>
  </si>
  <si>
    <t>_11・B深夜</t>
  </si>
  <si>
    <t>_11・B早朝</t>
  </si>
  <si>
    <t>_11・B夜間</t>
  </si>
  <si>
    <t>_11・C深夜</t>
  </si>
  <si>
    <t>_11・C夜間</t>
  </si>
  <si>
    <t>_11・初任</t>
  </si>
  <si>
    <t>_11・同建１</t>
  </si>
  <si>
    <t>_11・同建２</t>
  </si>
  <si>
    <t>_11_A通院乗降</t>
  </si>
  <si>
    <t>15_同行援護　名前定義</t>
    <rPh sb="3" eb="5">
      <t>ドウコウ</t>
    </rPh>
    <rPh sb="5" eb="7">
      <t>エンゴ</t>
    </rPh>
    <rPh sb="8" eb="10">
      <t>ナマエ</t>
    </rPh>
    <rPh sb="10" eb="12">
      <t>テイギ</t>
    </rPh>
    <phoneticPr fontId="12"/>
  </si>
  <si>
    <t>名前</t>
    <rPh sb="0" eb="2">
      <t>ナマエ</t>
    </rPh>
    <phoneticPr fontId="12"/>
  </si>
  <si>
    <t>_15_同援日０．５</t>
  </si>
  <si>
    <t>_15_同援日１．０</t>
  </si>
  <si>
    <t>_15_同援日１．５</t>
  </si>
  <si>
    <t>_15_同援日２．０</t>
  </si>
  <si>
    <t>_15_同援日２．５</t>
  </si>
  <si>
    <t>_15_同援日３．０</t>
  </si>
  <si>
    <t>_15_同援日３．５</t>
  </si>
  <si>
    <t>_15_同援日４．０</t>
  </si>
  <si>
    <t>_15_同援日４．５</t>
  </si>
  <si>
    <t>_15_同援日５．０</t>
  </si>
  <si>
    <t>_15_同援日５．５</t>
  </si>
  <si>
    <t>_15_同援日６．０</t>
  </si>
  <si>
    <t>_15_同援日６．５</t>
  </si>
  <si>
    <t>_15_同援日７．０</t>
  </si>
  <si>
    <t>_15_同援日７．５</t>
  </si>
  <si>
    <t>_15_同援日８．０</t>
  </si>
  <si>
    <t>_15_同援日８．５</t>
  </si>
  <si>
    <t>_15_同援日９．０</t>
  </si>
  <si>
    <t>_15_同援日９．５</t>
  </si>
  <si>
    <t>_15_同援日１０．０</t>
  </si>
  <si>
    <t>_15_同援日１０．５</t>
  </si>
  <si>
    <t>_15_同援日増０．５</t>
    <phoneticPr fontId="12"/>
  </si>
  <si>
    <t>_15_同援日増１．０</t>
  </si>
  <si>
    <t>_15_同援日増１．５</t>
  </si>
  <si>
    <t>_15_同援日増２．０</t>
  </si>
  <si>
    <t>_15_同援日増２．５</t>
  </si>
  <si>
    <t>_15_同援日増３．０</t>
  </si>
  <si>
    <t>_15_同援日増３．５</t>
  </si>
  <si>
    <t>_15_同援日増４．０</t>
  </si>
  <si>
    <t>_15_同援日増４．５</t>
  </si>
  <si>
    <t>_15_同援日増５．０</t>
  </si>
  <si>
    <t>_15_同援日増５．５</t>
  </si>
  <si>
    <t>_15_同援日増６．０</t>
  </si>
  <si>
    <t>_15_同援日増６．５</t>
  </si>
  <si>
    <t>_15_同援日増７．０</t>
  </si>
  <si>
    <t>_15_同援日増７．５</t>
  </si>
  <si>
    <t>_15_同援日増８．０</t>
  </si>
  <si>
    <t>_15_同援日増８．５</t>
  </si>
  <si>
    <t>_15_同援日増９．０</t>
  </si>
  <si>
    <t>_15_同援日増９．５</t>
  </si>
  <si>
    <t>_15_同援日増１０．０</t>
  </si>
  <si>
    <t>_15_同援日増１０．５</t>
  </si>
  <si>
    <t>_15_同援日０．５＿０．５</t>
  </si>
  <si>
    <t>_15_同援日０．５＿１．０</t>
  </si>
  <si>
    <t>_15_同援日０．５＿１．５</t>
  </si>
  <si>
    <t>_15_同援日０．５＿２．０</t>
  </si>
  <si>
    <t>_15_同援日０．５＿２．５</t>
  </si>
  <si>
    <t>_15_同援日１．０＿０．５</t>
  </si>
  <si>
    <t>_15_同援日１．０＿１．０</t>
  </si>
  <si>
    <t>_15_同援日１．０＿１．５</t>
  </si>
  <si>
    <t>_15_同援日１．０＿２．０</t>
  </si>
  <si>
    <t>_15_同援日１．５＿０．５</t>
  </si>
  <si>
    <t>_15_同援日１．５＿１．０</t>
  </si>
  <si>
    <t>_15_同援日１．５＿１．５</t>
  </si>
  <si>
    <t>_15_同援日２．０＿０．５</t>
  </si>
  <si>
    <t>_15_同援日２．０＿１．０</t>
  </si>
  <si>
    <t>_15_同援日２．５＿０．５</t>
  </si>
  <si>
    <t>_15_同援日０．５＿０．５＿０．５</t>
  </si>
  <si>
    <t>_15_同援日０．５＿０．５＿１．０</t>
  </si>
  <si>
    <t>_15_同援日０．５＿０．５＿１．５</t>
  </si>
  <si>
    <t>_15_同援日０．５＿０．５＿２．０</t>
  </si>
  <si>
    <t>_15_同援日０．５＿１．０＿０．５</t>
  </si>
  <si>
    <t>_15_同援日０．５＿１．０＿１．０</t>
  </si>
  <si>
    <t>_15_同援日０．５＿１．０＿１．５</t>
  </si>
  <si>
    <t>_15_同援日０．５＿１．５＿０．５</t>
  </si>
  <si>
    <t>_15_同援日０．５＿１．５＿１．０</t>
  </si>
  <si>
    <t>_15_同援日０．５＿２．０＿０．５</t>
  </si>
  <si>
    <t>_15_同援日１．０＿０．５＿０．５</t>
  </si>
  <si>
    <t>_15_同援日１．０＿０．５＿１．０</t>
  </si>
  <si>
    <t>_15_同援日１．０＿０．５＿１．５</t>
  </si>
  <si>
    <t>_15_同援日１．０＿１．０＿０．５</t>
  </si>
  <si>
    <t>_15_同援日１．０＿１．０＿１．０</t>
  </si>
  <si>
    <t>_15_同援日１．０＿１．５＿０．５</t>
  </si>
  <si>
    <t>_15_同援日１．５＿０．５＿０．５</t>
  </si>
  <si>
    <t>_15_同援日１．５＿０．５＿１．０</t>
  </si>
  <si>
    <t>_15_同援日１．５＿１．０＿０．５</t>
  </si>
  <si>
    <t>_15_同援日２．０＿０．５＿０．５</t>
  </si>
  <si>
    <t>_15・基礎２</t>
  </si>
  <si>
    <t>_15・通訳</t>
  </si>
  <si>
    <t>_15・２人</t>
  </si>
  <si>
    <t>_15・A深夜</t>
  </si>
  <si>
    <t>_15・A早朝</t>
  </si>
  <si>
    <t>_15・A夜間</t>
  </si>
  <si>
    <t>_15・B深夜</t>
  </si>
  <si>
    <t>_15・B早朝</t>
  </si>
  <si>
    <t>_15・B夜間</t>
  </si>
  <si>
    <t>_15・C深夜</t>
  </si>
  <si>
    <t>_15・C夜間</t>
  </si>
  <si>
    <t>_15・盲ろう</t>
  </si>
  <si>
    <t>_15・区３</t>
  </si>
  <si>
    <t>_15・区４</t>
  </si>
  <si>
    <t>指定障害者支援施設において行った場合</t>
    <phoneticPr fontId="1"/>
  </si>
  <si>
    <t>ロ　障害福祉サービスの体験利用支援加算（Ⅱ）</t>
    <rPh sb="2" eb="4">
      <t>ショウガイ</t>
    </rPh>
    <rPh sb="4" eb="6">
      <t>フクシ</t>
    </rPh>
    <rPh sb="11" eb="13">
      <t>タイケン</t>
    </rPh>
    <rPh sb="13" eb="15">
      <t>リヨウ</t>
    </rPh>
    <rPh sb="15" eb="17">
      <t>シエン</t>
    </rPh>
    <rPh sb="17" eb="18">
      <t>カ</t>
    </rPh>
    <rPh sb="18" eb="19">
      <t>サン</t>
    </rPh>
    <phoneticPr fontId="9"/>
  </si>
  <si>
    <t>イ　障害福祉サービスの体験利用支援加算（Ⅰ）</t>
    <rPh sb="2" eb="4">
      <t>ショウガイ</t>
    </rPh>
    <rPh sb="4" eb="6">
      <t>フクシ</t>
    </rPh>
    <rPh sb="11" eb="13">
      <t>タイケン</t>
    </rPh>
    <rPh sb="13" eb="15">
      <t>リヨウ</t>
    </rPh>
    <rPh sb="15" eb="17">
      <t>シエン</t>
    </rPh>
    <rPh sb="17" eb="18">
      <t>カ</t>
    </rPh>
    <rPh sb="18" eb="19">
      <t>サン</t>
    </rPh>
    <phoneticPr fontId="9"/>
  </si>
  <si>
    <t>片道につき</t>
    <rPh sb="0" eb="2">
      <t>カタミチ</t>
    </rPh>
    <phoneticPr fontId="10"/>
  </si>
  <si>
    <t>×</t>
    <phoneticPr fontId="10"/>
  </si>
  <si>
    <t>×</t>
    <phoneticPr fontId="10"/>
  </si>
  <si>
    <t>身体拘束廃止未実施減算</t>
  </si>
  <si>
    <t>３月以上連続して減算の場合</t>
    <phoneticPr fontId="10"/>
  </si>
  <si>
    <t>減算が適用される月から２月目まで</t>
    <phoneticPr fontId="10"/>
  </si>
  <si>
    <t>減算が適用される月から２月目まで</t>
    <phoneticPr fontId="10"/>
  </si>
  <si>
    <t>減算が適用される月から２月目まで</t>
    <phoneticPr fontId="10"/>
  </si>
  <si>
    <t>３月以上連続して減算の場合</t>
    <phoneticPr fontId="10"/>
  </si>
  <si>
    <t>減算が適用される月から２月目まで</t>
    <phoneticPr fontId="10"/>
  </si>
  <si>
    <t>減算が適用される月から２月目まで</t>
    <phoneticPr fontId="10"/>
  </si>
  <si>
    <t>３月以上連続して減算の場合</t>
    <phoneticPr fontId="10"/>
  </si>
  <si>
    <t>３月以上連続して減算の場合</t>
    <phoneticPr fontId="10"/>
  </si>
  <si>
    <t>減算が適用される月から２月目まで</t>
    <phoneticPr fontId="10"/>
  </si>
  <si>
    <t>減算が適用される月から２月目まで</t>
    <phoneticPr fontId="10"/>
  </si>
  <si>
    <t>減算が適用される月から２月目まで</t>
    <phoneticPr fontId="10"/>
  </si>
  <si>
    <t>３月以上連続して減算の場合</t>
    <phoneticPr fontId="10"/>
  </si>
  <si>
    <t>減算が適用される月から２月目まで</t>
    <phoneticPr fontId="10"/>
  </si>
  <si>
    <t>３月以上連続して減算の場合</t>
    <phoneticPr fontId="10"/>
  </si>
  <si>
    <t>減算が適用される月から２月目まで</t>
    <phoneticPr fontId="10"/>
  </si>
  <si>
    <t>減算が適用される月から２月目まで</t>
    <phoneticPr fontId="10"/>
  </si>
  <si>
    <t>３月以上連続して減算の場合</t>
    <phoneticPr fontId="10"/>
  </si>
  <si>
    <t>減算が適用される月から２月目まで</t>
    <phoneticPr fontId="10"/>
  </si>
  <si>
    <t>３月以上連続して減算の場合</t>
    <phoneticPr fontId="10"/>
  </si>
  <si>
    <t>減算が適用される月から２月目まで</t>
    <phoneticPr fontId="10"/>
  </si>
  <si>
    <t>３月以上連続して減算の場合</t>
    <phoneticPr fontId="10"/>
  </si>
  <si>
    <t>３月以上連続して減算の場合</t>
    <phoneticPr fontId="10"/>
  </si>
  <si>
    <t>３月以上連続して減算の場合</t>
    <phoneticPr fontId="10"/>
  </si>
  <si>
    <t>減算が適用される月から２月目まで</t>
    <phoneticPr fontId="10"/>
  </si>
  <si>
    <t>３月以上連続して減算の場合</t>
    <phoneticPr fontId="10"/>
  </si>
  <si>
    <t>減算が適用される月から２月目まで</t>
    <phoneticPr fontId="10"/>
  </si>
  <si>
    <t>３月以上連続して減算の場合</t>
    <phoneticPr fontId="10"/>
  </si>
  <si>
    <t>減算が適用される月から２月目まで</t>
    <phoneticPr fontId="10"/>
  </si>
  <si>
    <t>３月以上連続して減算の場合</t>
    <phoneticPr fontId="10"/>
  </si>
  <si>
    <t>×</t>
    <phoneticPr fontId="10"/>
  </si>
  <si>
    <t>×</t>
    <phoneticPr fontId="10"/>
  </si>
  <si>
    <t>算定項目</t>
    <phoneticPr fontId="10"/>
  </si>
  <si>
    <t>サービスコード</t>
    <phoneticPr fontId="10"/>
  </si>
  <si>
    <t>×</t>
    <phoneticPr fontId="10"/>
  </si>
  <si>
    <t>×</t>
    <phoneticPr fontId="10"/>
  </si>
  <si>
    <t>×</t>
    <phoneticPr fontId="10"/>
  </si>
  <si>
    <t>×</t>
    <phoneticPr fontId="10"/>
  </si>
  <si>
    <t>×</t>
    <phoneticPr fontId="10"/>
  </si>
  <si>
    <t>×</t>
    <phoneticPr fontId="10"/>
  </si>
  <si>
    <t>×</t>
    <phoneticPr fontId="10"/>
  </si>
  <si>
    <t>食事提供体制加算</t>
    <rPh sb="0" eb="2">
      <t>ショクジ</t>
    </rPh>
    <rPh sb="2" eb="4">
      <t>テイキョウ</t>
    </rPh>
    <rPh sb="4" eb="6">
      <t>タイセイ</t>
    </rPh>
    <rPh sb="6" eb="8">
      <t>カサン</t>
    </rPh>
    <phoneticPr fontId="10"/>
  </si>
  <si>
    <t>1日につき</t>
    <phoneticPr fontId="10"/>
  </si>
  <si>
    <t>利用者の数が利用定員を超える場合</t>
    <phoneticPr fontId="10"/>
  </si>
  <si>
    <t>×</t>
    <phoneticPr fontId="10"/>
  </si>
  <si>
    <t>×</t>
    <phoneticPr fontId="10"/>
  </si>
  <si>
    <t>×</t>
    <phoneticPr fontId="10"/>
  </si>
  <si>
    <t>減算</t>
  </si>
  <si>
    <t>×</t>
    <phoneticPr fontId="10"/>
  </si>
  <si>
    <t>×</t>
    <phoneticPr fontId="10"/>
  </si>
  <si>
    <t>×</t>
    <phoneticPr fontId="10"/>
  </si>
  <si>
    <t>×</t>
    <phoneticPr fontId="10"/>
  </si>
  <si>
    <t>×</t>
    <phoneticPr fontId="10"/>
  </si>
  <si>
    <t>×</t>
    <phoneticPr fontId="10"/>
  </si>
  <si>
    <t>減算が適用される月から２月目まで</t>
    <phoneticPr fontId="10"/>
  </si>
  <si>
    <t>×</t>
    <phoneticPr fontId="10"/>
  </si>
  <si>
    <t>×</t>
    <phoneticPr fontId="10"/>
  </si>
  <si>
    <t>×</t>
    <phoneticPr fontId="10"/>
  </si>
  <si>
    <t>機能訓練障害者支援施設特定処遇改善加算</t>
    <phoneticPr fontId="10"/>
  </si>
  <si>
    <t>ロ 福祉・介護職員等特定処遇改善加算（Ⅱ）</t>
    <phoneticPr fontId="1"/>
  </si>
  <si>
    <t>機能訓練特定処遇改善加算Ⅱ</t>
    <phoneticPr fontId="1"/>
  </si>
  <si>
    <t>イ 福祉・介護職員等特定処遇改善加算（Ⅰ）</t>
    <phoneticPr fontId="1"/>
  </si>
  <si>
    <t>福祉・介護職員等特定処遇改善加算</t>
    <phoneticPr fontId="10"/>
  </si>
  <si>
    <t>機能訓練特定処遇改善加算Ⅰ</t>
    <rPh sb="0" eb="2">
      <t>キノウ</t>
    </rPh>
    <rPh sb="2" eb="4">
      <t>クンレン</t>
    </rPh>
    <phoneticPr fontId="1"/>
  </si>
  <si>
    <t>指定障害者支援施設において行った場合</t>
    <phoneticPr fontId="10"/>
  </si>
  <si>
    <t>機能訓練障害者支援施設処遇改善特別加算</t>
    <phoneticPr fontId="10"/>
  </si>
  <si>
    <t>福祉・介護職員処遇改善特別加算</t>
    <phoneticPr fontId="10"/>
  </si>
  <si>
    <t>機能訓練処遇改善特別加算</t>
    <phoneticPr fontId="10"/>
  </si>
  <si>
    <t>機能訓練障害者支援施設処遇改善加算Ⅴ</t>
    <rPh sb="11" eb="13">
      <t>ショグウ</t>
    </rPh>
    <rPh sb="13" eb="15">
      <t>カイゼン</t>
    </rPh>
    <rPh sb="15" eb="17">
      <t>カサン</t>
    </rPh>
    <phoneticPr fontId="10"/>
  </si>
  <si>
    <t>ホ　福祉・介護職員処遇改善加算（Ⅴ）</t>
    <phoneticPr fontId="10"/>
  </si>
  <si>
    <t>機能訓練処遇改善加算Ⅴ</t>
    <rPh sb="4" eb="6">
      <t>ショグウ</t>
    </rPh>
    <rPh sb="6" eb="8">
      <t>カイゼン</t>
    </rPh>
    <rPh sb="8" eb="10">
      <t>カサン</t>
    </rPh>
    <phoneticPr fontId="10"/>
  </si>
  <si>
    <t>指定障害者支援施設において行った場合</t>
    <phoneticPr fontId="10"/>
  </si>
  <si>
    <t>機能訓練障害者支援施設処遇改善加算Ⅳ</t>
    <rPh sb="11" eb="13">
      <t>ショグウ</t>
    </rPh>
    <rPh sb="13" eb="15">
      <t>カイゼン</t>
    </rPh>
    <rPh sb="15" eb="17">
      <t>カサン</t>
    </rPh>
    <phoneticPr fontId="10"/>
  </si>
  <si>
    <t>ニ　福祉・介護職員処遇改善加算（Ⅳ）</t>
    <phoneticPr fontId="10"/>
  </si>
  <si>
    <t>機能訓練処遇改善加算Ⅳ</t>
    <rPh sb="4" eb="6">
      <t>ショグウ</t>
    </rPh>
    <rPh sb="6" eb="8">
      <t>カイゼン</t>
    </rPh>
    <rPh sb="8" eb="10">
      <t>カサン</t>
    </rPh>
    <phoneticPr fontId="10"/>
  </si>
  <si>
    <t>指定障害者支援施設において行った場合</t>
    <phoneticPr fontId="10"/>
  </si>
  <si>
    <t>機能訓練障害者支援施設処遇改善加算Ⅲ</t>
    <rPh sb="11" eb="13">
      <t>ショグウ</t>
    </rPh>
    <rPh sb="13" eb="15">
      <t>カイゼン</t>
    </rPh>
    <rPh sb="15" eb="17">
      <t>カサン</t>
    </rPh>
    <phoneticPr fontId="10"/>
  </si>
  <si>
    <t>ハ　福祉・介護職員処遇改善加算（Ⅲ）</t>
    <phoneticPr fontId="10"/>
  </si>
  <si>
    <t>機能訓練処遇改善加算Ⅲ</t>
    <rPh sb="4" eb="6">
      <t>ショグウ</t>
    </rPh>
    <rPh sb="6" eb="8">
      <t>カイゼン</t>
    </rPh>
    <rPh sb="8" eb="10">
      <t>カサン</t>
    </rPh>
    <phoneticPr fontId="10"/>
  </si>
  <si>
    <t>機能訓練障害者支援施設処遇改善加算Ⅱ</t>
    <rPh sb="11" eb="13">
      <t>ショグウ</t>
    </rPh>
    <rPh sb="13" eb="15">
      <t>カイゼン</t>
    </rPh>
    <rPh sb="15" eb="17">
      <t>カサン</t>
    </rPh>
    <phoneticPr fontId="10"/>
  </si>
  <si>
    <t>ロ　福祉・介護職員処遇改善加算（Ⅱ）</t>
    <phoneticPr fontId="10"/>
  </si>
  <si>
    <t>機能訓練処遇改善加算Ⅱ</t>
    <rPh sb="4" eb="6">
      <t>ショグウ</t>
    </rPh>
    <rPh sb="6" eb="8">
      <t>カイゼン</t>
    </rPh>
    <rPh sb="8" eb="10">
      <t>カサン</t>
    </rPh>
    <phoneticPr fontId="10"/>
  </si>
  <si>
    <t>機能訓練障害者支援施設処遇改善加算Ⅰ</t>
    <rPh sb="11" eb="13">
      <t>ショグウ</t>
    </rPh>
    <rPh sb="13" eb="15">
      <t>カイゼン</t>
    </rPh>
    <rPh sb="15" eb="17">
      <t>カサン</t>
    </rPh>
    <phoneticPr fontId="10"/>
  </si>
  <si>
    <t>イ　福祉・介護職員処遇改善加算（Ⅰ）</t>
    <phoneticPr fontId="10"/>
  </si>
  <si>
    <t>機能訓練処遇改善加算Ⅰ</t>
    <rPh sb="4" eb="6">
      <t>ショグウ</t>
    </rPh>
    <rPh sb="6" eb="8">
      <t>カイゼン</t>
    </rPh>
    <rPh sb="8" eb="10">
      <t>カサン</t>
    </rPh>
    <phoneticPr fontId="10"/>
  </si>
  <si>
    <t>単位加算</t>
    <rPh sb="0" eb="2">
      <t>タンイ</t>
    </rPh>
    <rPh sb="2" eb="4">
      <t>カサン</t>
    </rPh>
    <phoneticPr fontId="18"/>
  </si>
  <si>
    <t>ホ 定員８１人以上</t>
    <rPh sb="2" eb="4">
      <t>テイイン</t>
    </rPh>
    <rPh sb="6" eb="7">
      <t>ニン</t>
    </rPh>
    <rPh sb="7" eb="9">
      <t>イジョウ</t>
    </rPh>
    <phoneticPr fontId="18"/>
  </si>
  <si>
    <t>機能訓練就労移行支援体制加算５</t>
    <phoneticPr fontId="10"/>
  </si>
  <si>
    <t>注２　前年度実績には就労継続支援A型事業所への移行は除く</t>
    <phoneticPr fontId="10"/>
  </si>
  <si>
    <t>ニ 定員６１人以上８０人以下</t>
    <rPh sb="2" eb="4">
      <t>テイイン</t>
    </rPh>
    <rPh sb="6" eb="7">
      <t>ニン</t>
    </rPh>
    <rPh sb="7" eb="9">
      <t>イジョウ</t>
    </rPh>
    <rPh sb="11" eb="12">
      <t>ニン</t>
    </rPh>
    <rPh sb="12" eb="14">
      <t>イカ</t>
    </rPh>
    <phoneticPr fontId="18"/>
  </si>
  <si>
    <t>機能訓練就労移行支援体制加算４</t>
    <phoneticPr fontId="10"/>
  </si>
  <si>
    <t>ハ 定員４１人以上６０人以下</t>
    <rPh sb="2" eb="4">
      <t>テイイン</t>
    </rPh>
    <rPh sb="6" eb="7">
      <t>ニン</t>
    </rPh>
    <rPh sb="7" eb="9">
      <t>イジョウ</t>
    </rPh>
    <rPh sb="11" eb="12">
      <t>ニン</t>
    </rPh>
    <rPh sb="12" eb="14">
      <t>イカ</t>
    </rPh>
    <phoneticPr fontId="18"/>
  </si>
  <si>
    <t>機能訓練就労移行支援体制加算３</t>
    <phoneticPr fontId="10"/>
  </si>
  <si>
    <t>６月以上就労継続している者が１名以上いる場合、所定単位数にその前年度実績の人数を乗じた単位数を加算</t>
    <phoneticPr fontId="10"/>
  </si>
  <si>
    <t>ロ 定員２１人以上４０人以下</t>
    <rPh sb="2" eb="4">
      <t>テイイン</t>
    </rPh>
    <rPh sb="6" eb="7">
      <t>ニン</t>
    </rPh>
    <rPh sb="7" eb="9">
      <t>イジョウ</t>
    </rPh>
    <rPh sb="11" eb="12">
      <t>ニン</t>
    </rPh>
    <rPh sb="12" eb="14">
      <t>イカ</t>
    </rPh>
    <phoneticPr fontId="18"/>
  </si>
  <si>
    <t>機能訓練就労移行支援体制加算２</t>
    <phoneticPr fontId="10"/>
  </si>
  <si>
    <t>注１　前年度において、自立訓練（機能訓練）等を受けた後就労し、</t>
    <phoneticPr fontId="10"/>
  </si>
  <si>
    <t>イ 定員２０人以下</t>
    <rPh sb="2" eb="4">
      <t>テイイン</t>
    </rPh>
    <rPh sb="6" eb="7">
      <t>ニン</t>
    </rPh>
    <rPh sb="7" eb="9">
      <t>イカ</t>
    </rPh>
    <phoneticPr fontId="18"/>
  </si>
  <si>
    <t>就労移行支援体制加算</t>
    <phoneticPr fontId="10"/>
  </si>
  <si>
    <t>機能訓練就労移行支援体制加算１</t>
    <phoneticPr fontId="10"/>
  </si>
  <si>
    <t>社会生活支援特別加算</t>
    <phoneticPr fontId="10"/>
  </si>
  <si>
    <t>機能訓練社会生活支援特別加算</t>
    <phoneticPr fontId="10"/>
  </si>
  <si>
    <t>注　地域生活支援拠点等の場合</t>
    <phoneticPr fontId="10"/>
  </si>
  <si>
    <t>機能訓練体験利用加算（地域生活拠点）</t>
    <phoneticPr fontId="10"/>
  </si>
  <si>
    <t>機能訓練体験利用加算Ⅱ</t>
    <phoneticPr fontId="10"/>
  </si>
  <si>
    <t>機能訓練体験利用加算Ⅰ</t>
    <rPh sb="0" eb="2">
      <t>キノウ</t>
    </rPh>
    <rPh sb="2" eb="4">
      <t>クンレン</t>
    </rPh>
    <phoneticPr fontId="10"/>
  </si>
  <si>
    <t>注　同一敷地内の場合</t>
    <rPh sb="0" eb="1">
      <t>チュウ</t>
    </rPh>
    <rPh sb="2" eb="4">
      <t>ドウイツ</t>
    </rPh>
    <rPh sb="4" eb="6">
      <t>シキチ</t>
    </rPh>
    <rPh sb="6" eb="7">
      <t>ナイ</t>
    </rPh>
    <rPh sb="8" eb="10">
      <t>バアイ</t>
    </rPh>
    <phoneticPr fontId="19"/>
  </si>
  <si>
    <t>単位加算</t>
    <rPh sb="0" eb="2">
      <t>タンイ</t>
    </rPh>
    <rPh sb="2" eb="4">
      <t>カサン</t>
    </rPh>
    <phoneticPr fontId="17"/>
  </si>
  <si>
    <t>機能訓練送迎加算Ⅱ（同一敷地）</t>
    <phoneticPr fontId="10"/>
  </si>
  <si>
    <t>ロ　送迎加算（Ⅱ）</t>
    <phoneticPr fontId="10"/>
  </si>
  <si>
    <t>機能訓練送迎加算Ⅱ</t>
    <phoneticPr fontId="10"/>
  </si>
  <si>
    <t>機能訓練送迎加算Ⅰ（同一敷地）</t>
    <phoneticPr fontId="10"/>
  </si>
  <si>
    <t>イ　送迎加算（Ⅰ）</t>
    <phoneticPr fontId="10"/>
  </si>
  <si>
    <t>送迎加算</t>
    <phoneticPr fontId="10"/>
  </si>
  <si>
    <t>機能訓練送迎加算Ⅰ</t>
    <phoneticPr fontId="10"/>
  </si>
  <si>
    <t>機能訓練食事提供体制加算</t>
    <rPh sb="0" eb="2">
      <t>キノウ</t>
    </rPh>
    <rPh sb="2" eb="4">
      <t>クンレン</t>
    </rPh>
    <rPh sb="4" eb="6">
      <t>ショクジ</t>
    </rPh>
    <rPh sb="6" eb="8">
      <t>テイキョウ</t>
    </rPh>
    <rPh sb="8" eb="10">
      <t>タイセイ</t>
    </rPh>
    <rPh sb="10" eb="12">
      <t>カサン</t>
    </rPh>
    <phoneticPr fontId="10"/>
  </si>
  <si>
    <t>機能訓練上限額管理加算</t>
    <rPh sb="0" eb="2">
      <t>キノウ</t>
    </rPh>
    <rPh sb="2" eb="4">
      <t>クンレン</t>
    </rPh>
    <phoneticPr fontId="10"/>
  </si>
  <si>
    <t>ロ　リハビリテーション加算（Ⅱ）</t>
  </si>
  <si>
    <t>機能訓練リハビリテーション加算２</t>
  </si>
  <si>
    <t>イ　リハビリテーション加算（Ⅰ）</t>
  </si>
  <si>
    <t>リハビリテーション加算</t>
    <rPh sb="9" eb="11">
      <t>カサン</t>
    </rPh>
    <phoneticPr fontId="10"/>
  </si>
  <si>
    <t>機能訓練リハビリテーション加算１</t>
    <phoneticPr fontId="10"/>
  </si>
  <si>
    <t>月４回限度</t>
    <rPh sb="0" eb="1">
      <t>ツキ</t>
    </rPh>
    <rPh sb="2" eb="3">
      <t>カイ</t>
    </rPh>
    <rPh sb="3" eb="5">
      <t>ゲンド</t>
    </rPh>
    <phoneticPr fontId="10"/>
  </si>
  <si>
    <t>欠席時対応加算</t>
    <rPh sb="0" eb="2">
      <t>ケッセキ</t>
    </rPh>
    <rPh sb="2" eb="3">
      <t>ジ</t>
    </rPh>
    <rPh sb="3" eb="5">
      <t>タイオウ</t>
    </rPh>
    <rPh sb="5" eb="7">
      <t>カサン</t>
    </rPh>
    <phoneticPr fontId="10"/>
  </si>
  <si>
    <t>機能訓練欠席時対応加算</t>
    <phoneticPr fontId="10"/>
  </si>
  <si>
    <t>初期加算（利用開始日から３０日を限度)</t>
    <rPh sb="0" eb="2">
      <t>ショキ</t>
    </rPh>
    <rPh sb="2" eb="4">
      <t>カサン</t>
    </rPh>
    <rPh sb="5" eb="7">
      <t>リヨウ</t>
    </rPh>
    <rPh sb="7" eb="9">
      <t>カイシ</t>
    </rPh>
    <rPh sb="9" eb="10">
      <t>ヒ</t>
    </rPh>
    <rPh sb="14" eb="15">
      <t>ヒ</t>
    </rPh>
    <rPh sb="16" eb="18">
      <t>ゲンド</t>
    </rPh>
    <phoneticPr fontId="10"/>
  </si>
  <si>
    <t>機能訓練初期加算</t>
    <rPh sb="0" eb="2">
      <t>キノウ</t>
    </rPh>
    <rPh sb="2" eb="4">
      <t>クンレン</t>
    </rPh>
    <rPh sb="4" eb="6">
      <t>ショキ</t>
    </rPh>
    <rPh sb="6" eb="8">
      <t>カサン</t>
    </rPh>
    <phoneticPr fontId="10"/>
  </si>
  <si>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0"/>
  </si>
  <si>
    <t>機能訓練視覚聴覚言語支援体制加算</t>
    <rPh sb="0" eb="2">
      <t>キノウ</t>
    </rPh>
    <rPh sb="2" eb="4">
      <t>クンレン</t>
    </rPh>
    <rPh sb="4" eb="6">
      <t>シカク</t>
    </rPh>
    <rPh sb="6" eb="8">
      <t>チョウカク</t>
    </rPh>
    <rPh sb="8" eb="10">
      <t>ゲンゴ</t>
    </rPh>
    <rPh sb="10" eb="12">
      <t>シエン</t>
    </rPh>
    <rPh sb="12" eb="14">
      <t>タイセイ</t>
    </rPh>
    <rPh sb="14" eb="16">
      <t>カサン</t>
    </rPh>
    <phoneticPr fontId="10"/>
  </si>
  <si>
    <t>機能訓練福祉専門職員配置等加算Ⅲ</t>
    <rPh sb="0" eb="2">
      <t>キノウ</t>
    </rPh>
    <rPh sb="2" eb="4">
      <t>クンレン</t>
    </rPh>
    <rPh sb="4" eb="6">
      <t>フクシ</t>
    </rPh>
    <rPh sb="6" eb="8">
      <t>センモン</t>
    </rPh>
    <rPh sb="8" eb="10">
      <t>ショクイン</t>
    </rPh>
    <rPh sb="10" eb="12">
      <t>ハイチ</t>
    </rPh>
    <rPh sb="12" eb="13">
      <t>トウ</t>
    </rPh>
    <rPh sb="13" eb="15">
      <t>カサン</t>
    </rPh>
    <phoneticPr fontId="10"/>
  </si>
  <si>
    <t>機能訓練福祉専門職員配置等加算Ⅱ</t>
    <rPh sb="0" eb="2">
      <t>キノウ</t>
    </rPh>
    <rPh sb="2" eb="4">
      <t>クンレン</t>
    </rPh>
    <rPh sb="4" eb="6">
      <t>フクシ</t>
    </rPh>
    <rPh sb="6" eb="8">
      <t>センモン</t>
    </rPh>
    <rPh sb="8" eb="10">
      <t>ショクイン</t>
    </rPh>
    <rPh sb="10" eb="12">
      <t>ハイチ</t>
    </rPh>
    <rPh sb="12" eb="13">
      <t>トウ</t>
    </rPh>
    <rPh sb="13" eb="15">
      <t>カサン</t>
    </rPh>
    <phoneticPr fontId="10"/>
  </si>
  <si>
    <t>機能訓練福祉専門職員配置等加算Ⅰ</t>
    <rPh sb="0" eb="2">
      <t>キノウ</t>
    </rPh>
    <rPh sb="2" eb="4">
      <t>クンレン</t>
    </rPh>
    <rPh sb="4" eb="6">
      <t>フクシ</t>
    </rPh>
    <rPh sb="6" eb="8">
      <t>センモン</t>
    </rPh>
    <rPh sb="8" eb="10">
      <t>ショクイン</t>
    </rPh>
    <rPh sb="10" eb="12">
      <t>ハイチ</t>
    </rPh>
    <rPh sb="12" eb="13">
      <t>トウ</t>
    </rPh>
    <rPh sb="13" eb="15">
      <t>カサン</t>
    </rPh>
    <phoneticPr fontId="10"/>
  </si>
  <si>
    <t>１回につき</t>
    <phoneticPr fontId="10"/>
  </si>
  <si>
    <t>機能訓練特地加算</t>
    <phoneticPr fontId="10"/>
  </si>
  <si>
    <t>サービス管理責任者配置等加算</t>
    <phoneticPr fontId="10"/>
  </si>
  <si>
    <t>機能訓練サービス管理責任者配置等加算</t>
    <phoneticPr fontId="10"/>
  </si>
  <si>
    <t>ニ 基準該当機能訓練サービス費</t>
    <rPh sb="2" eb="4">
      <t>キジュン</t>
    </rPh>
    <rPh sb="4" eb="6">
      <t>ガイトウ</t>
    </rPh>
    <rPh sb="6" eb="8">
      <t>キノウ</t>
    </rPh>
    <rPh sb="8" eb="10">
      <t>クンレン</t>
    </rPh>
    <rPh sb="14" eb="15">
      <t>ヒ</t>
    </rPh>
    <phoneticPr fontId="10"/>
  </si>
  <si>
    <t>基準該当機能訓練</t>
    <rPh sb="0" eb="2">
      <t>キジュン</t>
    </rPh>
    <rPh sb="2" eb="4">
      <t>ガイトウ</t>
    </rPh>
    <rPh sb="4" eb="8">
      <t>キノウクンレン</t>
    </rPh>
    <phoneticPr fontId="10"/>
  </si>
  <si>
    <t>共生型機能訓練・地公体・拘束減</t>
    <phoneticPr fontId="10"/>
  </si>
  <si>
    <t>地方公共団体が設置する指定自立訓練(機能訓練)事業所又は指定障害者支援施設の場合</t>
    <rPh sb="0" eb="2">
      <t>チホウ</t>
    </rPh>
    <rPh sb="2" eb="4">
      <t>コウキョウ</t>
    </rPh>
    <rPh sb="4" eb="6">
      <t>ダンタイ</t>
    </rPh>
    <rPh sb="7" eb="9">
      <t>セッチ</t>
    </rPh>
    <rPh sb="11" eb="13">
      <t>シテイ</t>
    </rPh>
    <rPh sb="13" eb="15">
      <t>ジリツ</t>
    </rPh>
    <rPh sb="15" eb="17">
      <t>クンレン</t>
    </rPh>
    <rPh sb="18" eb="20">
      <t>キノウ</t>
    </rPh>
    <rPh sb="20" eb="22">
      <t>クンレン</t>
    </rPh>
    <rPh sb="23" eb="25">
      <t>ジギョウ</t>
    </rPh>
    <rPh sb="25" eb="26">
      <t>ショ</t>
    </rPh>
    <rPh sb="26" eb="27">
      <t>マタ</t>
    </rPh>
    <rPh sb="28" eb="30">
      <t>シテイ</t>
    </rPh>
    <rPh sb="30" eb="33">
      <t>ショウガイシャ</t>
    </rPh>
    <rPh sb="33" eb="35">
      <t>シエン</t>
    </rPh>
    <rPh sb="35" eb="37">
      <t>シセツ</t>
    </rPh>
    <rPh sb="38" eb="40">
      <t>バアイ</t>
    </rPh>
    <phoneticPr fontId="10"/>
  </si>
  <si>
    <t>共生型機能訓練・地公体</t>
    <phoneticPr fontId="10"/>
  </si>
  <si>
    <t>共生型機能訓練・拘束減</t>
    <phoneticPr fontId="10"/>
  </si>
  <si>
    <t>ハ 共生型機能訓練サービス費</t>
    <rPh sb="2" eb="5">
      <t>キョウセイガタ</t>
    </rPh>
    <rPh sb="5" eb="7">
      <t>キノウ</t>
    </rPh>
    <rPh sb="7" eb="9">
      <t>クンレン</t>
    </rPh>
    <rPh sb="13" eb="14">
      <t>ヒ</t>
    </rPh>
    <phoneticPr fontId="10"/>
  </si>
  <si>
    <t>共生型機能訓練</t>
    <phoneticPr fontId="10"/>
  </si>
  <si>
    <t>機能訓練Ⅱ３・未計画２・期間超・拘束減</t>
    <phoneticPr fontId="10"/>
  </si>
  <si>
    <t>標準利用期間超過減算</t>
    <rPh sb="0" eb="2">
      <t>ヒョウジュン</t>
    </rPh>
    <rPh sb="2" eb="4">
      <t>リヨウ</t>
    </rPh>
    <rPh sb="4" eb="6">
      <t>キカン</t>
    </rPh>
    <rPh sb="6" eb="8">
      <t>チョウカ</t>
    </rPh>
    <rPh sb="8" eb="10">
      <t>ゲンサン</t>
    </rPh>
    <phoneticPr fontId="10"/>
  </si>
  <si>
    <t>機能訓練Ⅱ３・未計画２・期間超</t>
    <rPh sb="7" eb="8">
      <t>ミ</t>
    </rPh>
    <rPh sb="8" eb="10">
      <t>ケイカク</t>
    </rPh>
    <rPh sb="12" eb="14">
      <t>キカン</t>
    </rPh>
    <rPh sb="14" eb="15">
      <t>チョウ</t>
    </rPh>
    <phoneticPr fontId="10"/>
  </si>
  <si>
    <t>機能訓練Ⅱ３・未計画２・拘束減</t>
  </si>
  <si>
    <t>機能訓練Ⅱ３・未計画２</t>
    <rPh sb="7" eb="8">
      <t>ミ</t>
    </rPh>
    <rPh sb="8" eb="10">
      <t>ケイカク</t>
    </rPh>
    <phoneticPr fontId="10"/>
  </si>
  <si>
    <t>機能訓練Ⅱ３・未計画・期間超・拘束減</t>
  </si>
  <si>
    <t>機能訓練Ⅱ３・未計画・期間超</t>
    <rPh sb="7" eb="8">
      <t>ミ</t>
    </rPh>
    <rPh sb="8" eb="10">
      <t>ケイカク</t>
    </rPh>
    <rPh sb="11" eb="13">
      <t>キカン</t>
    </rPh>
    <rPh sb="13" eb="14">
      <t>チョウ</t>
    </rPh>
    <phoneticPr fontId="10"/>
  </si>
  <si>
    <t>機能訓練Ⅱ３・未計画・拘束減</t>
  </si>
  <si>
    <t>自立訓練(機能訓練)計画等が作成されていない場合</t>
    <rPh sb="0" eb="2">
      <t>ジリツ</t>
    </rPh>
    <rPh sb="2" eb="4">
      <t>クンレン</t>
    </rPh>
    <rPh sb="5" eb="7">
      <t>キノウ</t>
    </rPh>
    <rPh sb="7" eb="9">
      <t>クンレン</t>
    </rPh>
    <rPh sb="12" eb="13">
      <t>トウ</t>
    </rPh>
    <rPh sb="14" eb="16">
      <t>サクセイ</t>
    </rPh>
    <rPh sb="22" eb="24">
      <t>バアイ</t>
    </rPh>
    <phoneticPr fontId="10"/>
  </si>
  <si>
    <t>機能訓練Ⅱ３・未計画</t>
    <rPh sb="7" eb="8">
      <t>ミ</t>
    </rPh>
    <rPh sb="8" eb="10">
      <t>ケイカク</t>
    </rPh>
    <phoneticPr fontId="10"/>
  </si>
  <si>
    <t>機能訓練Ⅱ３・期間超・拘束減</t>
    <phoneticPr fontId="10"/>
  </si>
  <si>
    <t>機能訓練Ⅱ３・期間超</t>
    <phoneticPr fontId="10"/>
  </si>
  <si>
    <t>機能訓練Ⅱ３・拘束減</t>
    <phoneticPr fontId="10"/>
  </si>
  <si>
    <t>(3) 視覚障害者に対する専門的訓練</t>
    <rPh sb="4" eb="6">
      <t>シカク</t>
    </rPh>
    <rPh sb="6" eb="8">
      <t>ショウガイ</t>
    </rPh>
    <rPh sb="8" eb="9">
      <t>シャ</t>
    </rPh>
    <rPh sb="10" eb="11">
      <t>タイ</t>
    </rPh>
    <rPh sb="13" eb="16">
      <t>センモンテキ</t>
    </rPh>
    <rPh sb="16" eb="18">
      <t>クンレン</t>
    </rPh>
    <phoneticPr fontId="10"/>
  </si>
  <si>
    <t>機能訓練Ⅱ３</t>
    <phoneticPr fontId="10"/>
  </si>
  <si>
    <t>機能訓練Ⅱ２・未計画２・期間超・拘束減</t>
    <phoneticPr fontId="10"/>
  </si>
  <si>
    <t>機能訓練Ⅱ２・未計画２・期間超</t>
    <rPh sb="7" eb="8">
      <t>ミ</t>
    </rPh>
    <rPh sb="8" eb="10">
      <t>ケイカク</t>
    </rPh>
    <rPh sb="12" eb="14">
      <t>キカン</t>
    </rPh>
    <rPh sb="14" eb="15">
      <t>チョウ</t>
    </rPh>
    <phoneticPr fontId="10"/>
  </si>
  <si>
    <t>機能訓練Ⅱ２・未計画２・拘束減</t>
    <phoneticPr fontId="10"/>
  </si>
  <si>
    <t>機能訓練Ⅱ２・未計画２</t>
    <rPh sb="7" eb="8">
      <t>ミ</t>
    </rPh>
    <rPh sb="8" eb="10">
      <t>ケイカク</t>
    </rPh>
    <phoneticPr fontId="10"/>
  </si>
  <si>
    <t>機能訓練Ⅱ２・未計画・期間超・拘束減</t>
    <phoneticPr fontId="10"/>
  </si>
  <si>
    <t>機能訓練Ⅱ２・未計画・期間超</t>
    <rPh sb="7" eb="8">
      <t>ミ</t>
    </rPh>
    <rPh sb="8" eb="10">
      <t>ケイカク</t>
    </rPh>
    <rPh sb="11" eb="13">
      <t>キカン</t>
    </rPh>
    <rPh sb="13" eb="14">
      <t>チョウ</t>
    </rPh>
    <phoneticPr fontId="10"/>
  </si>
  <si>
    <t>機能訓練Ⅱ２・未計画・拘束減</t>
    <phoneticPr fontId="10"/>
  </si>
  <si>
    <t>機能訓練Ⅱ２・未計画</t>
    <rPh sb="7" eb="8">
      <t>ミ</t>
    </rPh>
    <rPh sb="8" eb="10">
      <t>ケイカク</t>
    </rPh>
    <phoneticPr fontId="10"/>
  </si>
  <si>
    <t>機能訓練Ⅱ２・期間超・拘束減</t>
    <phoneticPr fontId="10"/>
  </si>
  <si>
    <t>機能訓練Ⅱ２・期間超</t>
    <phoneticPr fontId="10"/>
  </si>
  <si>
    <t>機能訓練Ⅱ２・拘束減</t>
    <phoneticPr fontId="10"/>
  </si>
  <si>
    <t>(2) １時間以上</t>
    <rPh sb="5" eb="7">
      <t>ジカン</t>
    </rPh>
    <rPh sb="7" eb="9">
      <t>イジョウ</t>
    </rPh>
    <phoneticPr fontId="10"/>
  </si>
  <si>
    <t>機能訓練Ⅱ２</t>
    <phoneticPr fontId="10"/>
  </si>
  <si>
    <t>機能訓練Ⅱ１・未計画２・期間超・拘束減</t>
    <phoneticPr fontId="10"/>
  </si>
  <si>
    <t>機能訓練Ⅱ１・未計画２・期間超</t>
    <rPh sb="7" eb="8">
      <t>ミ</t>
    </rPh>
    <rPh sb="8" eb="10">
      <t>ケイカク</t>
    </rPh>
    <rPh sb="12" eb="14">
      <t>キカン</t>
    </rPh>
    <rPh sb="14" eb="15">
      <t>チョウ</t>
    </rPh>
    <phoneticPr fontId="10"/>
  </si>
  <si>
    <t>機能訓練Ⅱ１・未計画２・拘束減</t>
    <phoneticPr fontId="10"/>
  </si>
  <si>
    <t>機能訓練Ⅱ１・未計画２</t>
    <rPh sb="7" eb="8">
      <t>ミ</t>
    </rPh>
    <rPh sb="8" eb="10">
      <t>ケイカク</t>
    </rPh>
    <phoneticPr fontId="10"/>
  </si>
  <si>
    <t>機能訓練Ⅱ１・未計画・期間超・拘束減</t>
    <phoneticPr fontId="10"/>
  </si>
  <si>
    <t>機能訓練Ⅱ１・未計画・期間超</t>
    <rPh sb="7" eb="8">
      <t>ミ</t>
    </rPh>
    <rPh sb="8" eb="10">
      <t>ケイカク</t>
    </rPh>
    <rPh sb="11" eb="13">
      <t>キカン</t>
    </rPh>
    <rPh sb="13" eb="14">
      <t>チョウ</t>
    </rPh>
    <phoneticPr fontId="10"/>
  </si>
  <si>
    <t>機能訓練Ⅱ１・未計画・拘束減</t>
    <phoneticPr fontId="10"/>
  </si>
  <si>
    <t>機能訓練Ⅱ１・未計画</t>
    <rPh sb="7" eb="8">
      <t>ミ</t>
    </rPh>
    <rPh sb="8" eb="10">
      <t>ケイカク</t>
    </rPh>
    <phoneticPr fontId="10"/>
  </si>
  <si>
    <t>機能訓練Ⅱ１・期間超・拘束減</t>
    <phoneticPr fontId="10"/>
  </si>
  <si>
    <t>×</t>
    <phoneticPr fontId="10"/>
  </si>
  <si>
    <t>機能訓練Ⅱ１・期間超</t>
    <phoneticPr fontId="10"/>
  </si>
  <si>
    <t>機能訓練Ⅱ１・拘束減</t>
    <phoneticPr fontId="10"/>
  </si>
  <si>
    <t>(1) １時間未満</t>
    <rPh sb="5" eb="7">
      <t>ジカン</t>
    </rPh>
    <rPh sb="7" eb="9">
      <t>ミマン</t>
    </rPh>
    <phoneticPr fontId="10"/>
  </si>
  <si>
    <t>ロ 機能訓練サービス費（Ⅱ）</t>
    <rPh sb="2" eb="4">
      <t>キノウ</t>
    </rPh>
    <rPh sb="4" eb="6">
      <t>クンレン</t>
    </rPh>
    <rPh sb="10" eb="11">
      <t>ヒ</t>
    </rPh>
    <phoneticPr fontId="10"/>
  </si>
  <si>
    <t>機能訓練Ⅱ１</t>
    <phoneticPr fontId="10"/>
  </si>
  <si>
    <t>機能訓練Ⅰ５・地公体・未計画２・期間超・拘束減</t>
    <phoneticPr fontId="10"/>
  </si>
  <si>
    <t>機能訓練Ⅰ５・地公体・未計画２・期間超</t>
    <rPh sb="7" eb="8">
      <t>チ</t>
    </rPh>
    <rPh sb="8" eb="9">
      <t>コウ</t>
    </rPh>
    <rPh sb="9" eb="10">
      <t>カラダ</t>
    </rPh>
    <rPh sb="11" eb="12">
      <t>ミ</t>
    </rPh>
    <rPh sb="12" eb="14">
      <t>ケイカク</t>
    </rPh>
    <rPh sb="16" eb="18">
      <t>キカン</t>
    </rPh>
    <rPh sb="18" eb="19">
      <t>チョウ</t>
    </rPh>
    <phoneticPr fontId="10"/>
  </si>
  <si>
    <t>機能訓練Ⅰ５・地公体・未計画２・拘束減</t>
    <phoneticPr fontId="10"/>
  </si>
  <si>
    <t>機能訓練Ⅰ５・地公体・未計画２</t>
    <rPh sb="7" eb="8">
      <t>チ</t>
    </rPh>
    <rPh sb="8" eb="9">
      <t>コウ</t>
    </rPh>
    <rPh sb="9" eb="10">
      <t>カラダ</t>
    </rPh>
    <rPh sb="11" eb="12">
      <t>ミ</t>
    </rPh>
    <rPh sb="12" eb="14">
      <t>ケイカク</t>
    </rPh>
    <phoneticPr fontId="10"/>
  </si>
  <si>
    <t>機能訓練Ⅰ５・地公体・未計画・期間超・拘束減</t>
    <phoneticPr fontId="10"/>
  </si>
  <si>
    <t>機能訓練Ⅰ５・地公体・未計画・期間超</t>
    <rPh sb="7" eb="8">
      <t>チ</t>
    </rPh>
    <rPh sb="8" eb="9">
      <t>コウ</t>
    </rPh>
    <rPh sb="9" eb="10">
      <t>カラダ</t>
    </rPh>
    <rPh sb="11" eb="12">
      <t>ミ</t>
    </rPh>
    <rPh sb="12" eb="14">
      <t>ケイカク</t>
    </rPh>
    <rPh sb="15" eb="17">
      <t>キカン</t>
    </rPh>
    <rPh sb="17" eb="18">
      <t>チョウ</t>
    </rPh>
    <phoneticPr fontId="10"/>
  </si>
  <si>
    <t>機能訓練Ⅰ５・地公体・未計画・拘束減</t>
    <phoneticPr fontId="10"/>
  </si>
  <si>
    <t>機能訓練Ⅰ５・地公体・未計画</t>
    <rPh sb="7" eb="8">
      <t>チ</t>
    </rPh>
    <rPh sb="8" eb="9">
      <t>コウ</t>
    </rPh>
    <rPh sb="9" eb="10">
      <t>カラダ</t>
    </rPh>
    <rPh sb="11" eb="12">
      <t>ミ</t>
    </rPh>
    <rPh sb="12" eb="14">
      <t>ケイカク</t>
    </rPh>
    <phoneticPr fontId="10"/>
  </si>
  <si>
    <t>機能訓練Ⅰ５・地公体・期間超・拘束減</t>
    <phoneticPr fontId="10"/>
  </si>
  <si>
    <t>機能訓練Ⅰ５・地公体・期間超</t>
    <rPh sb="7" eb="8">
      <t>チ</t>
    </rPh>
    <rPh sb="8" eb="9">
      <t>コウ</t>
    </rPh>
    <rPh sb="9" eb="10">
      <t>カラダ</t>
    </rPh>
    <rPh sb="11" eb="13">
      <t>キカン</t>
    </rPh>
    <rPh sb="13" eb="14">
      <t>チョウ</t>
    </rPh>
    <phoneticPr fontId="10"/>
  </si>
  <si>
    <t>機能訓練Ⅰ５・地公体・拘束減</t>
    <phoneticPr fontId="10"/>
  </si>
  <si>
    <t>機能訓練Ⅰ５・地公体</t>
    <rPh sb="7" eb="8">
      <t>チ</t>
    </rPh>
    <rPh sb="8" eb="9">
      <t>コウ</t>
    </rPh>
    <rPh sb="9" eb="10">
      <t>カラダ</t>
    </rPh>
    <phoneticPr fontId="10"/>
  </si>
  <si>
    <t>機能訓練Ⅰ５・未計画２・期間超・拘束減</t>
    <phoneticPr fontId="10"/>
  </si>
  <si>
    <t>機能訓練Ⅰ５・未計画２・期間超</t>
    <rPh sb="7" eb="8">
      <t>ミ</t>
    </rPh>
    <rPh sb="8" eb="10">
      <t>ケイカク</t>
    </rPh>
    <rPh sb="12" eb="14">
      <t>キカン</t>
    </rPh>
    <rPh sb="14" eb="15">
      <t>チョウ</t>
    </rPh>
    <phoneticPr fontId="10"/>
  </si>
  <si>
    <t>機能訓練Ⅰ５・未計画２・拘束減</t>
    <phoneticPr fontId="10"/>
  </si>
  <si>
    <t>機能訓練Ⅰ５・未計画２</t>
    <rPh sb="7" eb="8">
      <t>ミ</t>
    </rPh>
    <rPh sb="8" eb="10">
      <t>ケイカク</t>
    </rPh>
    <phoneticPr fontId="10"/>
  </si>
  <si>
    <t>機能訓練Ⅰ５・未計画・期間超・拘束減</t>
    <phoneticPr fontId="10"/>
  </si>
  <si>
    <t>機能訓練Ⅰ５・未計画・期間超</t>
    <rPh sb="7" eb="8">
      <t>ミ</t>
    </rPh>
    <rPh sb="8" eb="10">
      <t>ケイカク</t>
    </rPh>
    <rPh sb="11" eb="13">
      <t>キカン</t>
    </rPh>
    <rPh sb="13" eb="14">
      <t>チョウ</t>
    </rPh>
    <phoneticPr fontId="10"/>
  </si>
  <si>
    <t>機能訓練Ⅰ５・未計画・拘束減</t>
    <phoneticPr fontId="10"/>
  </si>
  <si>
    <t>機能訓練Ⅰ５・未計画</t>
    <rPh sb="7" eb="8">
      <t>ミ</t>
    </rPh>
    <rPh sb="8" eb="10">
      <t>ケイカク</t>
    </rPh>
    <phoneticPr fontId="10"/>
  </si>
  <si>
    <t>機能訓練Ⅰ５・期間超・拘束減</t>
    <phoneticPr fontId="10"/>
  </si>
  <si>
    <t>機能訓練Ⅰ５・期間超</t>
    <rPh sb="7" eb="9">
      <t>キカン</t>
    </rPh>
    <rPh sb="9" eb="10">
      <t>チョウ</t>
    </rPh>
    <phoneticPr fontId="10"/>
  </si>
  <si>
    <t>機能訓練Ⅰ５・拘束減</t>
    <phoneticPr fontId="10"/>
  </si>
  <si>
    <t>(5)定員８１人以上</t>
    <rPh sb="3" eb="5">
      <t>テイイン</t>
    </rPh>
    <rPh sb="7" eb="8">
      <t>ニン</t>
    </rPh>
    <rPh sb="8" eb="10">
      <t>イジョウ</t>
    </rPh>
    <phoneticPr fontId="10"/>
  </si>
  <si>
    <t>機能訓練Ⅰ５</t>
    <phoneticPr fontId="10"/>
  </si>
  <si>
    <t>機能訓練Ⅰ４・地公体・未計画２・期間超・拘束減</t>
    <phoneticPr fontId="10"/>
  </si>
  <si>
    <t>機能訓練Ⅰ４・地公体・未計画２・期間超</t>
    <rPh sb="7" eb="8">
      <t>チ</t>
    </rPh>
    <rPh sb="8" eb="9">
      <t>コウ</t>
    </rPh>
    <rPh sb="9" eb="10">
      <t>カラダ</t>
    </rPh>
    <rPh sb="11" eb="12">
      <t>ミ</t>
    </rPh>
    <rPh sb="12" eb="14">
      <t>ケイカク</t>
    </rPh>
    <rPh sb="16" eb="18">
      <t>キカン</t>
    </rPh>
    <rPh sb="18" eb="19">
      <t>チョウ</t>
    </rPh>
    <phoneticPr fontId="10"/>
  </si>
  <si>
    <t>機能訓練Ⅰ４・地公体・未計画２・拘束減</t>
    <phoneticPr fontId="10"/>
  </si>
  <si>
    <t>機能訓練Ⅰ４・地公体・未計画２</t>
    <rPh sb="7" eb="8">
      <t>チ</t>
    </rPh>
    <rPh sb="8" eb="9">
      <t>コウ</t>
    </rPh>
    <rPh sb="9" eb="10">
      <t>カラダ</t>
    </rPh>
    <rPh sb="11" eb="12">
      <t>ミ</t>
    </rPh>
    <rPh sb="12" eb="14">
      <t>ケイカク</t>
    </rPh>
    <phoneticPr fontId="10"/>
  </si>
  <si>
    <t>機能訓練Ⅰ４・地公体・未計画・期間超・拘束減</t>
    <phoneticPr fontId="10"/>
  </si>
  <si>
    <t>機能訓練Ⅰ４・地公体・未計画・期間超</t>
    <rPh sb="7" eb="8">
      <t>チ</t>
    </rPh>
    <rPh sb="8" eb="9">
      <t>コウ</t>
    </rPh>
    <rPh sb="9" eb="10">
      <t>カラダ</t>
    </rPh>
    <rPh sb="11" eb="12">
      <t>ミ</t>
    </rPh>
    <rPh sb="12" eb="14">
      <t>ケイカク</t>
    </rPh>
    <rPh sb="15" eb="17">
      <t>キカン</t>
    </rPh>
    <rPh sb="17" eb="18">
      <t>チョウ</t>
    </rPh>
    <phoneticPr fontId="10"/>
  </si>
  <si>
    <t>機能訓練Ⅰ４・地公体・未計画・拘束減</t>
    <phoneticPr fontId="10"/>
  </si>
  <si>
    <t>機能訓練Ⅰ４・地公体・未計画</t>
    <rPh sb="7" eb="8">
      <t>チ</t>
    </rPh>
    <rPh sb="8" eb="9">
      <t>コウ</t>
    </rPh>
    <rPh sb="9" eb="10">
      <t>カラダ</t>
    </rPh>
    <rPh sb="11" eb="12">
      <t>ミ</t>
    </rPh>
    <rPh sb="12" eb="14">
      <t>ケイカク</t>
    </rPh>
    <phoneticPr fontId="10"/>
  </si>
  <si>
    <t>機能訓練Ⅰ４・地公体・期間超・拘束減</t>
    <phoneticPr fontId="10"/>
  </si>
  <si>
    <t>機能訓練Ⅰ４・地公体・期間超</t>
    <rPh sb="7" eb="8">
      <t>チ</t>
    </rPh>
    <rPh sb="8" eb="9">
      <t>コウ</t>
    </rPh>
    <rPh sb="9" eb="10">
      <t>カラダ</t>
    </rPh>
    <rPh sb="11" eb="13">
      <t>キカン</t>
    </rPh>
    <rPh sb="13" eb="14">
      <t>チョウ</t>
    </rPh>
    <phoneticPr fontId="10"/>
  </si>
  <si>
    <t>機能訓練Ⅰ４・地公体・拘束減</t>
    <phoneticPr fontId="10"/>
  </si>
  <si>
    <t>機能訓練Ⅰ４・地公体</t>
    <rPh sb="7" eb="8">
      <t>チ</t>
    </rPh>
    <rPh sb="8" eb="9">
      <t>コウ</t>
    </rPh>
    <rPh sb="9" eb="10">
      <t>カラダ</t>
    </rPh>
    <phoneticPr fontId="10"/>
  </si>
  <si>
    <t>機能訓練Ⅰ４・未計画２・期間超・拘束減</t>
    <phoneticPr fontId="10"/>
  </si>
  <si>
    <t>機能訓練Ⅰ４・未計画２・期間超</t>
    <rPh sb="7" eb="8">
      <t>ミ</t>
    </rPh>
    <rPh sb="8" eb="10">
      <t>ケイカク</t>
    </rPh>
    <rPh sb="12" eb="14">
      <t>キカン</t>
    </rPh>
    <rPh sb="14" eb="15">
      <t>チョウ</t>
    </rPh>
    <phoneticPr fontId="10"/>
  </si>
  <si>
    <t>機能訓練Ⅰ４・未計画２・拘束減</t>
    <phoneticPr fontId="10"/>
  </si>
  <si>
    <t>機能訓練Ⅰ４・未計画２</t>
    <rPh sb="7" eb="8">
      <t>ミ</t>
    </rPh>
    <rPh sb="8" eb="10">
      <t>ケイカク</t>
    </rPh>
    <phoneticPr fontId="10"/>
  </si>
  <si>
    <t>機能訓練Ⅰ４・未計画・期間超・拘束減</t>
    <phoneticPr fontId="10"/>
  </si>
  <si>
    <t>機能訓練Ⅰ４・未計画・期間超</t>
    <rPh sb="7" eb="8">
      <t>ミ</t>
    </rPh>
    <rPh sb="8" eb="10">
      <t>ケイカク</t>
    </rPh>
    <rPh sb="11" eb="13">
      <t>キカン</t>
    </rPh>
    <rPh sb="13" eb="14">
      <t>チョウ</t>
    </rPh>
    <phoneticPr fontId="10"/>
  </si>
  <si>
    <t>機能訓練Ⅰ４・未計画・拘束減</t>
    <phoneticPr fontId="10"/>
  </si>
  <si>
    <t>機能訓練Ⅰ４・未計画</t>
    <rPh sb="7" eb="8">
      <t>ミ</t>
    </rPh>
    <rPh sb="8" eb="10">
      <t>ケイカク</t>
    </rPh>
    <phoneticPr fontId="10"/>
  </si>
  <si>
    <t>機能訓練Ⅰ４・期間超・拘束減</t>
    <phoneticPr fontId="10"/>
  </si>
  <si>
    <t>機能訓練Ⅰ４・期間超</t>
    <rPh sb="7" eb="9">
      <t>キカン</t>
    </rPh>
    <rPh sb="9" eb="10">
      <t>チョウ</t>
    </rPh>
    <phoneticPr fontId="10"/>
  </si>
  <si>
    <t>機能訓練Ⅰ４・拘束減</t>
    <phoneticPr fontId="10"/>
  </si>
  <si>
    <t>(4)定員６１人以上８０人以下</t>
    <rPh sb="3" eb="5">
      <t>テイイン</t>
    </rPh>
    <rPh sb="7" eb="8">
      <t>ニン</t>
    </rPh>
    <rPh sb="8" eb="10">
      <t>イジョウ</t>
    </rPh>
    <rPh sb="12" eb="13">
      <t>ニン</t>
    </rPh>
    <rPh sb="13" eb="15">
      <t>イカ</t>
    </rPh>
    <phoneticPr fontId="10"/>
  </si>
  <si>
    <t>機能訓練Ⅰ４</t>
    <phoneticPr fontId="10"/>
  </si>
  <si>
    <t>機能訓練Ⅰ３・地公体・未計画２・期間超・拘束減</t>
    <phoneticPr fontId="10"/>
  </si>
  <si>
    <t>機能訓練Ⅰ３・地公体・未計画２・期間超</t>
    <rPh sb="7" eb="8">
      <t>チ</t>
    </rPh>
    <rPh sb="8" eb="9">
      <t>コウ</t>
    </rPh>
    <rPh sb="9" eb="10">
      <t>カラダ</t>
    </rPh>
    <rPh sb="11" eb="12">
      <t>ミ</t>
    </rPh>
    <rPh sb="12" eb="14">
      <t>ケイカク</t>
    </rPh>
    <rPh sb="16" eb="18">
      <t>キカン</t>
    </rPh>
    <rPh sb="18" eb="19">
      <t>チョウ</t>
    </rPh>
    <phoneticPr fontId="10"/>
  </si>
  <si>
    <t>機能訓練Ⅰ３・地公体・未計画２・拘束減</t>
    <phoneticPr fontId="10"/>
  </si>
  <si>
    <t>機能訓練Ⅰ３・地公体・未計画２</t>
    <rPh sb="7" eb="8">
      <t>チ</t>
    </rPh>
    <rPh sb="8" eb="9">
      <t>コウ</t>
    </rPh>
    <rPh sb="9" eb="10">
      <t>カラダ</t>
    </rPh>
    <rPh sb="11" eb="12">
      <t>ミ</t>
    </rPh>
    <rPh sb="12" eb="14">
      <t>ケイカク</t>
    </rPh>
    <phoneticPr fontId="10"/>
  </si>
  <si>
    <t>機能訓練Ⅰ３・地公体・未計画・期間超・拘束減</t>
    <phoneticPr fontId="10"/>
  </si>
  <si>
    <t>機能訓練Ⅰ３・地公体・未計画・期間超</t>
    <rPh sb="7" eb="8">
      <t>チ</t>
    </rPh>
    <rPh sb="8" eb="9">
      <t>コウ</t>
    </rPh>
    <rPh sb="9" eb="10">
      <t>カラダ</t>
    </rPh>
    <rPh sb="11" eb="12">
      <t>ミ</t>
    </rPh>
    <rPh sb="12" eb="14">
      <t>ケイカク</t>
    </rPh>
    <rPh sb="15" eb="17">
      <t>キカン</t>
    </rPh>
    <rPh sb="17" eb="18">
      <t>チョウ</t>
    </rPh>
    <phoneticPr fontId="10"/>
  </si>
  <si>
    <t>機能訓練Ⅰ３・地公体・未計画・拘束減</t>
    <phoneticPr fontId="10"/>
  </si>
  <si>
    <t>機能訓練Ⅰ３・地公体・未計画</t>
    <rPh sb="7" eb="8">
      <t>チ</t>
    </rPh>
    <rPh sb="8" eb="9">
      <t>コウ</t>
    </rPh>
    <rPh sb="9" eb="10">
      <t>カラダ</t>
    </rPh>
    <rPh sb="11" eb="12">
      <t>ミ</t>
    </rPh>
    <rPh sb="12" eb="14">
      <t>ケイカク</t>
    </rPh>
    <phoneticPr fontId="10"/>
  </si>
  <si>
    <t>機能訓練Ⅰ３・地公体・期間超・拘束減</t>
    <phoneticPr fontId="10"/>
  </si>
  <si>
    <t>機能訓練Ⅰ３・地公体・期間超</t>
    <rPh sb="7" eb="8">
      <t>チ</t>
    </rPh>
    <rPh sb="8" eb="9">
      <t>コウ</t>
    </rPh>
    <rPh sb="9" eb="10">
      <t>カラダ</t>
    </rPh>
    <rPh sb="11" eb="13">
      <t>キカン</t>
    </rPh>
    <rPh sb="13" eb="14">
      <t>チョウ</t>
    </rPh>
    <phoneticPr fontId="10"/>
  </si>
  <si>
    <t>機能訓練Ⅰ３・地公体・拘束減</t>
    <phoneticPr fontId="10"/>
  </si>
  <si>
    <t>機能訓練Ⅰ３・地公体</t>
    <rPh sb="7" eb="8">
      <t>チ</t>
    </rPh>
    <rPh sb="8" eb="9">
      <t>コウ</t>
    </rPh>
    <rPh sb="9" eb="10">
      <t>カラダ</t>
    </rPh>
    <phoneticPr fontId="10"/>
  </si>
  <si>
    <t>機能訓練Ⅰ３・未計画２・期間超・拘束減</t>
    <phoneticPr fontId="10"/>
  </si>
  <si>
    <t>機能訓練Ⅰ３・未計画２・期間超</t>
    <rPh sb="7" eb="8">
      <t>ミ</t>
    </rPh>
    <rPh sb="8" eb="10">
      <t>ケイカク</t>
    </rPh>
    <rPh sb="12" eb="14">
      <t>キカン</t>
    </rPh>
    <rPh sb="14" eb="15">
      <t>チョウ</t>
    </rPh>
    <phoneticPr fontId="10"/>
  </si>
  <si>
    <t>機能訓練Ⅰ３・未計画２・拘束減</t>
    <phoneticPr fontId="10"/>
  </si>
  <si>
    <t>機能訓練Ⅰ３・未計画２</t>
    <rPh sb="7" eb="8">
      <t>ミ</t>
    </rPh>
    <rPh sb="8" eb="10">
      <t>ケイカク</t>
    </rPh>
    <phoneticPr fontId="10"/>
  </si>
  <si>
    <t>機能訓練Ⅰ３・未計画・期間超・拘束減</t>
    <phoneticPr fontId="10"/>
  </si>
  <si>
    <t>機能訓練Ⅰ３・未計画・期間超</t>
    <rPh sb="7" eb="8">
      <t>ミ</t>
    </rPh>
    <rPh sb="8" eb="10">
      <t>ケイカク</t>
    </rPh>
    <rPh sb="11" eb="13">
      <t>キカン</t>
    </rPh>
    <rPh sb="13" eb="14">
      <t>チョウ</t>
    </rPh>
    <phoneticPr fontId="10"/>
  </si>
  <si>
    <t>機能訓練Ⅰ３・未計画・拘束減</t>
    <phoneticPr fontId="10"/>
  </si>
  <si>
    <t>機能訓練Ⅰ３・未計画</t>
    <rPh sb="7" eb="8">
      <t>ミ</t>
    </rPh>
    <rPh sb="8" eb="10">
      <t>ケイカク</t>
    </rPh>
    <phoneticPr fontId="10"/>
  </si>
  <si>
    <t>機能訓練Ⅰ３・期間超・拘束減</t>
    <phoneticPr fontId="10"/>
  </si>
  <si>
    <t>機能訓練Ⅰ３・期間超</t>
    <rPh sb="7" eb="9">
      <t>キカン</t>
    </rPh>
    <rPh sb="9" eb="10">
      <t>チョウ</t>
    </rPh>
    <phoneticPr fontId="10"/>
  </si>
  <si>
    <t>機能訓練Ⅰ３・拘束減</t>
    <phoneticPr fontId="10"/>
  </si>
  <si>
    <t>(3)定員４１人以上６０人以下</t>
    <rPh sb="3" eb="5">
      <t>テイイン</t>
    </rPh>
    <rPh sb="7" eb="8">
      <t>ニン</t>
    </rPh>
    <rPh sb="8" eb="10">
      <t>イジョウ</t>
    </rPh>
    <rPh sb="12" eb="13">
      <t>ニン</t>
    </rPh>
    <rPh sb="13" eb="15">
      <t>イカ</t>
    </rPh>
    <phoneticPr fontId="10"/>
  </si>
  <si>
    <t>機能訓練Ⅰ３</t>
    <phoneticPr fontId="10"/>
  </si>
  <si>
    <t>機能訓練Ⅰ２・地公体・未計画２・期間超・拘束減</t>
    <phoneticPr fontId="10"/>
  </si>
  <si>
    <t>機能訓練Ⅰ２・地公体・未計画２・期間超</t>
    <rPh sb="7" eb="8">
      <t>チ</t>
    </rPh>
    <rPh sb="8" eb="9">
      <t>コウ</t>
    </rPh>
    <rPh sb="9" eb="10">
      <t>カラダ</t>
    </rPh>
    <rPh sb="11" eb="12">
      <t>ミ</t>
    </rPh>
    <rPh sb="12" eb="14">
      <t>ケイカク</t>
    </rPh>
    <rPh sb="16" eb="18">
      <t>キカン</t>
    </rPh>
    <rPh sb="18" eb="19">
      <t>チョウ</t>
    </rPh>
    <phoneticPr fontId="10"/>
  </si>
  <si>
    <t>機能訓練Ⅰ２・地公体・未計画２・拘束減</t>
    <phoneticPr fontId="10"/>
  </si>
  <si>
    <t>機能訓練Ⅰ２・地公体・未計画２</t>
    <rPh sb="7" eb="8">
      <t>チ</t>
    </rPh>
    <rPh sb="8" eb="9">
      <t>コウ</t>
    </rPh>
    <rPh sb="9" eb="10">
      <t>カラダ</t>
    </rPh>
    <rPh sb="11" eb="12">
      <t>ミ</t>
    </rPh>
    <rPh sb="12" eb="14">
      <t>ケイカク</t>
    </rPh>
    <phoneticPr fontId="10"/>
  </si>
  <si>
    <t>機能訓練Ⅰ２・地公体・未計画・期間超・拘束減</t>
    <phoneticPr fontId="10"/>
  </si>
  <si>
    <t>機能訓練Ⅰ２・地公体・未計画・期間超</t>
    <rPh sb="7" eb="8">
      <t>チ</t>
    </rPh>
    <rPh sb="8" eb="9">
      <t>コウ</t>
    </rPh>
    <rPh sb="9" eb="10">
      <t>カラダ</t>
    </rPh>
    <rPh sb="11" eb="12">
      <t>ミ</t>
    </rPh>
    <rPh sb="12" eb="14">
      <t>ケイカク</t>
    </rPh>
    <rPh sb="15" eb="17">
      <t>キカン</t>
    </rPh>
    <rPh sb="17" eb="18">
      <t>チョウ</t>
    </rPh>
    <phoneticPr fontId="10"/>
  </si>
  <si>
    <t>機能訓練Ⅰ２・地公体・未計画・拘束減</t>
    <phoneticPr fontId="10"/>
  </si>
  <si>
    <t>機能訓練Ⅰ２・地公体・未計画</t>
    <rPh sb="7" eb="8">
      <t>チ</t>
    </rPh>
    <rPh sb="8" eb="9">
      <t>コウ</t>
    </rPh>
    <rPh sb="9" eb="10">
      <t>カラダ</t>
    </rPh>
    <rPh sb="11" eb="12">
      <t>ミ</t>
    </rPh>
    <rPh sb="12" eb="14">
      <t>ケイカク</t>
    </rPh>
    <phoneticPr fontId="10"/>
  </si>
  <si>
    <t>機能訓練Ⅰ２・地公体・期間超・拘束減</t>
    <phoneticPr fontId="10"/>
  </si>
  <si>
    <t>機能訓練Ⅰ２・地公体・期間超</t>
    <rPh sb="7" eb="8">
      <t>チ</t>
    </rPh>
    <rPh sb="8" eb="9">
      <t>コウ</t>
    </rPh>
    <rPh sb="9" eb="10">
      <t>カラダ</t>
    </rPh>
    <rPh sb="11" eb="13">
      <t>キカン</t>
    </rPh>
    <rPh sb="13" eb="14">
      <t>チョウ</t>
    </rPh>
    <phoneticPr fontId="10"/>
  </si>
  <si>
    <t>機能訓練Ⅰ２・地公体・拘束減</t>
    <phoneticPr fontId="10"/>
  </si>
  <si>
    <t>機能訓練Ⅰ２・地公体</t>
    <rPh sb="7" eb="8">
      <t>チ</t>
    </rPh>
    <rPh sb="8" eb="9">
      <t>コウ</t>
    </rPh>
    <rPh sb="9" eb="10">
      <t>カラダ</t>
    </rPh>
    <phoneticPr fontId="10"/>
  </si>
  <si>
    <t>機能訓練Ⅰ２・未計画２・期間超・拘束減</t>
    <phoneticPr fontId="10"/>
  </si>
  <si>
    <t>機能訓練Ⅰ２・未計画２・期間超</t>
    <rPh sb="7" eb="8">
      <t>ミ</t>
    </rPh>
    <rPh sb="8" eb="10">
      <t>ケイカク</t>
    </rPh>
    <rPh sb="12" eb="14">
      <t>キカン</t>
    </rPh>
    <rPh sb="14" eb="15">
      <t>チョウ</t>
    </rPh>
    <phoneticPr fontId="10"/>
  </si>
  <si>
    <t>機能訓練Ⅰ２・未計画２・拘束減</t>
    <phoneticPr fontId="10"/>
  </si>
  <si>
    <t>機能訓練Ⅰ２・未計画２</t>
    <rPh sb="7" eb="8">
      <t>ミ</t>
    </rPh>
    <rPh sb="8" eb="10">
      <t>ケイカク</t>
    </rPh>
    <phoneticPr fontId="10"/>
  </si>
  <si>
    <t>機能訓練Ⅰ２・未計画・期間超・拘束減</t>
    <phoneticPr fontId="10"/>
  </si>
  <si>
    <t>機能訓練Ⅰ２・未計画・期間超</t>
    <rPh sb="7" eb="8">
      <t>ミ</t>
    </rPh>
    <rPh sb="8" eb="10">
      <t>ケイカク</t>
    </rPh>
    <rPh sb="11" eb="13">
      <t>キカン</t>
    </rPh>
    <rPh sb="13" eb="14">
      <t>チョウ</t>
    </rPh>
    <phoneticPr fontId="10"/>
  </si>
  <si>
    <t>機能訓練Ⅰ２・未計画・拘束減</t>
    <phoneticPr fontId="10"/>
  </si>
  <si>
    <t>機能訓練Ⅰ２・未計画</t>
    <rPh sb="7" eb="8">
      <t>ミ</t>
    </rPh>
    <rPh sb="8" eb="10">
      <t>ケイカク</t>
    </rPh>
    <phoneticPr fontId="10"/>
  </si>
  <si>
    <t>機能訓練Ⅰ２・期間超・拘束減</t>
    <phoneticPr fontId="10"/>
  </si>
  <si>
    <t>機能訓練Ⅰ２・期間超</t>
    <rPh sb="7" eb="9">
      <t>キカン</t>
    </rPh>
    <rPh sb="9" eb="10">
      <t>チョウ</t>
    </rPh>
    <phoneticPr fontId="10"/>
  </si>
  <si>
    <t>機能訓練Ⅰ２・拘束減</t>
    <phoneticPr fontId="10"/>
  </si>
  <si>
    <t>(2)定員２１人以上４０人以下</t>
    <phoneticPr fontId="10"/>
  </si>
  <si>
    <t>機能訓練Ⅰ２</t>
    <phoneticPr fontId="10"/>
  </si>
  <si>
    <t>機能訓練Ⅰ１・地公体・未計画２・期間超・拘束減</t>
    <phoneticPr fontId="10"/>
  </si>
  <si>
    <t>機能訓練Ⅰ１・地公体・未計画２・期間超</t>
    <rPh sb="7" eb="8">
      <t>チ</t>
    </rPh>
    <rPh sb="8" eb="9">
      <t>コウ</t>
    </rPh>
    <rPh sb="9" eb="10">
      <t>カラダ</t>
    </rPh>
    <rPh sb="11" eb="12">
      <t>ミ</t>
    </rPh>
    <rPh sb="12" eb="14">
      <t>ケイカク</t>
    </rPh>
    <rPh sb="16" eb="18">
      <t>キカン</t>
    </rPh>
    <rPh sb="18" eb="19">
      <t>チョウ</t>
    </rPh>
    <phoneticPr fontId="10"/>
  </si>
  <si>
    <t>機能訓練Ⅰ１・地公体・未計画２・拘束減</t>
    <phoneticPr fontId="10"/>
  </si>
  <si>
    <t>機能訓練Ⅰ１・地公体・未計画２</t>
    <rPh sb="7" eb="8">
      <t>チ</t>
    </rPh>
    <rPh sb="8" eb="9">
      <t>コウ</t>
    </rPh>
    <rPh sb="9" eb="10">
      <t>カラダ</t>
    </rPh>
    <rPh sb="11" eb="12">
      <t>ミ</t>
    </rPh>
    <rPh sb="12" eb="14">
      <t>ケイカク</t>
    </rPh>
    <phoneticPr fontId="10"/>
  </si>
  <si>
    <t>機能訓練Ⅰ１・地公体・未計画・期間超・拘束減</t>
    <phoneticPr fontId="10"/>
  </si>
  <si>
    <t>機能訓練Ⅰ１・地公体・未計画・期間超</t>
    <rPh sb="7" eb="8">
      <t>チ</t>
    </rPh>
    <rPh sb="8" eb="9">
      <t>コウ</t>
    </rPh>
    <rPh sb="9" eb="10">
      <t>カラダ</t>
    </rPh>
    <rPh sb="11" eb="12">
      <t>ミ</t>
    </rPh>
    <rPh sb="12" eb="14">
      <t>ケイカク</t>
    </rPh>
    <rPh sb="15" eb="17">
      <t>キカン</t>
    </rPh>
    <rPh sb="17" eb="18">
      <t>チョウ</t>
    </rPh>
    <phoneticPr fontId="10"/>
  </si>
  <si>
    <t>機能訓練Ⅰ１・地公体・未計画・拘束減</t>
    <phoneticPr fontId="10"/>
  </si>
  <si>
    <t>機能訓練Ⅰ１・地公体・未計画</t>
    <rPh sb="7" eb="8">
      <t>チ</t>
    </rPh>
    <rPh sb="8" eb="9">
      <t>コウ</t>
    </rPh>
    <rPh sb="9" eb="10">
      <t>カラダ</t>
    </rPh>
    <rPh sb="11" eb="12">
      <t>ミ</t>
    </rPh>
    <rPh sb="12" eb="14">
      <t>ケイカク</t>
    </rPh>
    <phoneticPr fontId="10"/>
  </si>
  <si>
    <t>機能訓練Ⅰ１・地公体・期間超・拘束減</t>
    <phoneticPr fontId="10"/>
  </si>
  <si>
    <t>機能訓練Ⅰ１・地公体・期間超</t>
    <rPh sb="7" eb="8">
      <t>チ</t>
    </rPh>
    <rPh sb="8" eb="9">
      <t>コウ</t>
    </rPh>
    <rPh sb="9" eb="10">
      <t>カラダ</t>
    </rPh>
    <rPh sb="11" eb="13">
      <t>キカン</t>
    </rPh>
    <rPh sb="13" eb="14">
      <t>チョウ</t>
    </rPh>
    <phoneticPr fontId="10"/>
  </si>
  <si>
    <t>機能訓練Ⅰ１・地公体・拘束減</t>
    <phoneticPr fontId="10"/>
  </si>
  <si>
    <t>機能訓練Ⅰ１・地公体</t>
    <rPh sb="7" eb="8">
      <t>チ</t>
    </rPh>
    <rPh sb="8" eb="9">
      <t>コウ</t>
    </rPh>
    <rPh sb="9" eb="10">
      <t>カラダ</t>
    </rPh>
    <phoneticPr fontId="10"/>
  </si>
  <si>
    <t>機能訓練Ⅰ１・未計画２・期間超・拘束減</t>
    <phoneticPr fontId="10"/>
  </si>
  <si>
    <t>機能訓練Ⅰ１・未計画２・期間超</t>
    <rPh sb="7" eb="8">
      <t>ミ</t>
    </rPh>
    <rPh sb="8" eb="10">
      <t>ケイカク</t>
    </rPh>
    <rPh sb="12" eb="14">
      <t>キカン</t>
    </rPh>
    <rPh sb="14" eb="15">
      <t>チョウ</t>
    </rPh>
    <phoneticPr fontId="10"/>
  </si>
  <si>
    <t>機能訓練Ⅰ１・未計画２・拘束減</t>
    <phoneticPr fontId="10"/>
  </si>
  <si>
    <t>機能訓練Ⅰ１・未計画２</t>
    <rPh sb="7" eb="8">
      <t>ミ</t>
    </rPh>
    <rPh sb="8" eb="10">
      <t>ケイカク</t>
    </rPh>
    <phoneticPr fontId="10"/>
  </si>
  <si>
    <t>機能訓練Ⅰ１・未計画・期間超・拘束減</t>
    <phoneticPr fontId="10"/>
  </si>
  <si>
    <t>機能訓練Ⅰ１・未計画・期間超</t>
    <rPh sb="7" eb="8">
      <t>ミ</t>
    </rPh>
    <rPh sb="8" eb="10">
      <t>ケイカク</t>
    </rPh>
    <rPh sb="11" eb="13">
      <t>キカン</t>
    </rPh>
    <rPh sb="13" eb="14">
      <t>チョウ</t>
    </rPh>
    <phoneticPr fontId="10"/>
  </si>
  <si>
    <t>機能訓練Ⅰ１・未計画・拘束減</t>
    <phoneticPr fontId="10"/>
  </si>
  <si>
    <t>機能訓練Ⅰ１・未計画</t>
    <rPh sb="7" eb="8">
      <t>ミ</t>
    </rPh>
    <rPh sb="8" eb="10">
      <t>ケイカク</t>
    </rPh>
    <phoneticPr fontId="10"/>
  </si>
  <si>
    <t>機能訓練Ⅰ１・期間超・拘束減</t>
    <phoneticPr fontId="10"/>
  </si>
  <si>
    <t>機能訓練Ⅰ１・期間超</t>
    <rPh sb="7" eb="9">
      <t>キカン</t>
    </rPh>
    <rPh sb="9" eb="10">
      <t>チョウ</t>
    </rPh>
    <phoneticPr fontId="10"/>
  </si>
  <si>
    <t>機能訓練Ⅰ１・拘束減</t>
    <phoneticPr fontId="10"/>
  </si>
  <si>
    <t>(1)定員２０人以下</t>
    <rPh sb="3" eb="5">
      <t>テイイン</t>
    </rPh>
    <rPh sb="7" eb="8">
      <t>ニン</t>
    </rPh>
    <rPh sb="8" eb="10">
      <t>イカ</t>
    </rPh>
    <phoneticPr fontId="10"/>
  </si>
  <si>
    <t>イ 機能訓練サービス費（Ⅰ）</t>
    <phoneticPr fontId="10"/>
  </si>
  <si>
    <t>機能訓練Ⅰ１</t>
    <phoneticPr fontId="10"/>
  </si>
  <si>
    <t>１２  自立訓練（機能訓練）サービスコード表</t>
    <rPh sb="4" eb="6">
      <t>ジリツ</t>
    </rPh>
    <rPh sb="6" eb="8">
      <t>クンレン</t>
    </rPh>
    <rPh sb="9" eb="11">
      <t>キノウ</t>
    </rPh>
    <rPh sb="11" eb="13">
      <t>クンレン</t>
    </rPh>
    <rPh sb="21" eb="22">
      <t>ヒョウ</t>
    </rPh>
    <phoneticPr fontId="10"/>
  </si>
  <si>
    <t>共生型機能訓練・地公体・定超・拘束減</t>
  </si>
  <si>
    <t>共生型機能訓練・地公体・定超</t>
  </si>
  <si>
    <t>共生型機能訓練・定超・拘束減</t>
  </si>
  <si>
    <t>共生型機能訓練・定超</t>
  </si>
  <si>
    <t>機能訓練Ⅰ５・地公体・定超・未計画２・期間超・拘束減</t>
  </si>
  <si>
    <t>機能訓練Ⅰ５・地公体・定超・未計画２・期間超</t>
  </si>
  <si>
    <t>機能訓練Ⅰ５・地公体・定超・未計画２・拘束減</t>
  </si>
  <si>
    <t>機能訓練Ⅰ５・地公体・定超・未計画２</t>
  </si>
  <si>
    <t>機能訓練Ⅰ５・地公体・定超・未計画・期間超・拘束減</t>
  </si>
  <si>
    <t>機能訓練Ⅰ５・地公体・定超・未計画・期間超</t>
  </si>
  <si>
    <t>機能訓練Ⅰ５・地公体・定超・未計画・拘束減</t>
  </si>
  <si>
    <t>機能訓練Ⅰ５・地公体・定超・未計画</t>
  </si>
  <si>
    <t>機能訓練Ⅰ５・地公体・定超・期間超・拘束減</t>
  </si>
  <si>
    <t>機能訓練Ⅰ５・地公体・定超・期間超</t>
  </si>
  <si>
    <t>機能訓練Ⅰ５・地公体・定超・拘束減</t>
  </si>
  <si>
    <t>機能訓練Ⅰ５・地公体・定超</t>
  </si>
  <si>
    <t>機能訓練Ⅰ５・定超・未計画２・期間超・拘束減</t>
  </si>
  <si>
    <t>機能訓練Ⅰ５・定超・未計画２・期間超</t>
  </si>
  <si>
    <t>機能訓練Ⅰ５・定超・未計画２・拘束減</t>
  </si>
  <si>
    <t>機能訓練Ⅰ５・定超・未計画２</t>
  </si>
  <si>
    <t>機能訓練Ⅰ５・定超・未計画・期間超・拘束減</t>
  </si>
  <si>
    <t>機能訓練Ⅰ５・定超・未計画・期間超</t>
  </si>
  <si>
    <t>機能訓練Ⅰ５・定超・未計画・拘束減</t>
  </si>
  <si>
    <t>機能訓練Ⅰ５・定超・未計画</t>
  </si>
  <si>
    <t>機能訓練Ⅰ５・定超・期間超・拘束減</t>
  </si>
  <si>
    <t>機能訓練Ⅰ５・定超・期間超</t>
  </si>
  <si>
    <t>機能訓練Ⅰ５・定超・拘束減</t>
  </si>
  <si>
    <t>機能訓練Ⅰ５・定超</t>
  </si>
  <si>
    <t>機能訓練Ⅰ４・地公体・定超・未計画２・期間超・拘束減</t>
  </si>
  <si>
    <t>機能訓練Ⅰ４・地公体・定超・未計画２・期間超</t>
  </si>
  <si>
    <t>機能訓練Ⅰ４・地公体・定超・未計画２・拘束減</t>
  </si>
  <si>
    <t>機能訓練Ⅰ４・地公体・定超・未計画２</t>
  </si>
  <si>
    <t>機能訓練Ⅰ４・地公体・定超・未計画・期間超・拘束減</t>
  </si>
  <si>
    <t>機能訓練Ⅰ４・地公体・定超・未計画・期間超</t>
  </si>
  <si>
    <t>機能訓練Ⅰ４・地公体・定超・未計画・拘束減</t>
  </si>
  <si>
    <t>機能訓練Ⅰ４・地公体・定超・未計画</t>
  </si>
  <si>
    <t>機能訓練Ⅰ４・地公体・定超・期間超・拘束減</t>
  </si>
  <si>
    <t>機能訓練Ⅰ４・地公体・定超・期間超</t>
  </si>
  <si>
    <t>機能訓練Ⅰ４・地公体・定超・拘束減</t>
  </si>
  <si>
    <t>機能訓練Ⅰ４・地公体・定超</t>
  </si>
  <si>
    <t>機能訓練Ⅰ４・定超・未計画２・期間超・拘束減</t>
  </si>
  <si>
    <t>機能訓練Ⅰ４・定超・未計画２・期間超</t>
  </si>
  <si>
    <t>機能訓練Ⅰ４・定超・未計画２・拘束減</t>
  </si>
  <si>
    <t>機能訓練Ⅰ４・定超・未計画２</t>
  </si>
  <si>
    <t>機能訓練Ⅰ４・定超・未計画・期間超・拘束減</t>
  </si>
  <si>
    <t>機能訓練Ⅰ４・定超・未計画・期間超</t>
  </si>
  <si>
    <t>機能訓練Ⅰ４・定超・未計画・拘束減</t>
  </si>
  <si>
    <t>機能訓練Ⅰ４・定超・未計画</t>
  </si>
  <si>
    <t>機能訓練Ⅰ４・定超・期間超・拘束減</t>
  </si>
  <si>
    <t>機能訓練Ⅰ４・定超・期間超</t>
  </si>
  <si>
    <t>機能訓練Ⅰ４・定超・拘束減</t>
  </si>
  <si>
    <t>機能訓練Ⅰ４・定超</t>
  </si>
  <si>
    <t>機能訓練Ⅰ３・地公体・定超・未計画２・期間超・拘束減</t>
  </si>
  <si>
    <t>機能訓練Ⅰ３・地公体・定超・未計画２・期間超</t>
  </si>
  <si>
    <t>機能訓練Ⅰ３・地公体・定超・未計画２・拘束減</t>
  </si>
  <si>
    <t>機能訓練Ⅰ３・地公体・定超・未計画２</t>
  </si>
  <si>
    <t>機能訓練Ⅰ３・地公体・定超・未計画・期間超・拘束減</t>
  </si>
  <si>
    <t>機能訓練Ⅰ３・地公体・定超・未計画・期間超</t>
  </si>
  <si>
    <t>機能訓練Ⅰ３・地公体・定超・未計画・拘束減</t>
  </si>
  <si>
    <t>機能訓練Ⅰ３・地公体・定超・未計画</t>
  </si>
  <si>
    <t>機能訓練Ⅰ３・地公体・定超・期間超・拘束減</t>
  </si>
  <si>
    <t>機能訓練Ⅰ３・地公体・定超・期間超</t>
  </si>
  <si>
    <t>機能訓練Ⅰ３・地公体・定超・拘束減</t>
  </si>
  <si>
    <t>機能訓練Ⅰ３・地公体・定超</t>
  </si>
  <si>
    <t>機能訓練Ⅰ３・定超・未計画２・期間超・拘束減</t>
  </si>
  <si>
    <t>機能訓練Ⅰ３・定超・未計画２・期間超</t>
  </si>
  <si>
    <t>機能訓練Ⅰ３・定超・未計画２・拘束減</t>
  </si>
  <si>
    <t>機能訓練Ⅰ３・定超・未計画２</t>
  </si>
  <si>
    <t>機能訓練Ⅰ３・定超・未計画・期間超・拘束減</t>
  </si>
  <si>
    <t>機能訓練Ⅰ３・定超・未計画・期間超</t>
  </si>
  <si>
    <t>機能訓練Ⅰ３・定超・未計画・拘束減</t>
  </si>
  <si>
    <t>機能訓練Ⅰ３・定超・未計画</t>
  </si>
  <si>
    <t>機能訓練Ⅰ３・定超・期間超・拘束減</t>
  </si>
  <si>
    <t>機能訓練Ⅰ３・定超・期間超</t>
  </si>
  <si>
    <t>機能訓練Ⅰ３・定超・拘束減</t>
  </si>
  <si>
    <t>機能訓練Ⅰ３・定超</t>
  </si>
  <si>
    <t>機能訓練Ⅰ２・地公体・定超・未計画２・期間超・拘束減</t>
  </si>
  <si>
    <t>機能訓練Ⅰ２・地公体・定超・未計画２・期間超</t>
  </si>
  <si>
    <t>機能訓練Ⅰ２・地公体・定超・未計画２・拘束減</t>
  </si>
  <si>
    <t>機能訓練Ⅰ２・地公体・定超・未計画２</t>
  </si>
  <si>
    <t>機能訓練Ⅰ２・地公体・定超・未計画・期間超・拘束減</t>
  </si>
  <si>
    <t>機能訓練Ⅰ２・地公体・定超・未計画・期間超</t>
  </si>
  <si>
    <t>機能訓練Ⅰ２・地公体・定超・未計画・拘束減</t>
  </si>
  <si>
    <t>機能訓練Ⅰ２・地公体・定超・未計画</t>
  </si>
  <si>
    <t>機能訓練Ⅰ２・地公体・定超・期間超・拘束減</t>
    <phoneticPr fontId="10"/>
  </si>
  <si>
    <t>機能訓練Ⅰ２・地公体・定超・期間超</t>
    <phoneticPr fontId="10"/>
  </si>
  <si>
    <t>機能訓練Ⅰ２・地公体・定超・拘束減</t>
  </si>
  <si>
    <t>機能訓練Ⅰ２・地公体・定超</t>
  </si>
  <si>
    <t>機能訓練Ⅰ２・定超・未計画２・期間超・拘束減</t>
  </si>
  <si>
    <t>機能訓練Ⅰ２・定超・未計画２・期間超</t>
  </si>
  <si>
    <t>機能訓練Ⅰ２・定超・未計画２・拘束減</t>
  </si>
  <si>
    <t>機能訓練Ⅰ２・定超・未計画２</t>
  </si>
  <si>
    <t>機能訓練Ⅰ２・定超・未計画・期間超・拘束減</t>
  </si>
  <si>
    <t>機能訓練Ⅰ２・定超・未計画・期間超</t>
  </si>
  <si>
    <t>機能訓練Ⅰ２・定超・未計画・拘束減</t>
  </si>
  <si>
    <t>機能訓練Ⅰ２・定超・未計画</t>
  </si>
  <si>
    <t>機能訓練Ⅰ２・定超・期間超・拘束減</t>
  </si>
  <si>
    <t>機能訓練Ⅰ２・定超・期間超</t>
  </si>
  <si>
    <t>機能訓練Ⅰ２・定超・拘束減</t>
  </si>
  <si>
    <t>(2)定員２１人以上４０人以下</t>
    <rPh sb="3" eb="5">
      <t>テイイン</t>
    </rPh>
    <rPh sb="7" eb="8">
      <t>ニン</t>
    </rPh>
    <rPh sb="8" eb="10">
      <t>イジョウ</t>
    </rPh>
    <rPh sb="12" eb="13">
      <t>ニン</t>
    </rPh>
    <rPh sb="13" eb="15">
      <t>イカ</t>
    </rPh>
    <phoneticPr fontId="10"/>
  </si>
  <si>
    <t>機能訓練Ⅰ２・定超</t>
  </si>
  <si>
    <t>機能訓練Ⅰ１・地公体・定超・未計画２・期間超・拘束減</t>
  </si>
  <si>
    <t>機能訓練Ⅰ１・地公体・定超・未計画２・期間超</t>
  </si>
  <si>
    <t>機能訓練Ⅰ１・地公体・定超・未計画２・拘束減</t>
  </si>
  <si>
    <t>機能訓練Ⅰ１・地公体・定超・未計画２</t>
  </si>
  <si>
    <t>機能訓練Ⅰ１・地公体・定超・未計画・期間超・拘束減</t>
  </si>
  <si>
    <t>機能訓練Ⅰ１・地公体・定超・未計画・期間超</t>
  </si>
  <si>
    <t>機能訓練Ⅰ１・地公体・定超・未計画・拘束減</t>
  </si>
  <si>
    <t>機能訓練Ⅰ１・地公体・定超・未計画</t>
  </si>
  <si>
    <t>機能訓練Ⅰ１・地公体・定超・期間超・拘束減</t>
  </si>
  <si>
    <t>機能訓練Ⅰ１・地公体・定超・期間超</t>
  </si>
  <si>
    <t>機能訓練Ⅰ１・地公体・定超・拘束減</t>
  </si>
  <si>
    <t>機能訓練Ⅰ１・地公体・定超</t>
  </si>
  <si>
    <t>機能訓練Ⅰ１・定超・未計画２・期間超・拘束減</t>
  </si>
  <si>
    <t>機能訓練Ⅰ１・定超・未計画２・期間超</t>
  </si>
  <si>
    <t>機能訓練Ⅰ１・定超・未計画２・拘束減</t>
  </si>
  <si>
    <t>機能訓練Ⅰ１・定超・未計画２</t>
  </si>
  <si>
    <t>機能訓練Ⅰ１・定超・未計画・期間超・拘束減</t>
  </si>
  <si>
    <t>機能訓練Ⅰ１・定超・未計画・期間超</t>
  </si>
  <si>
    <t>機能訓練Ⅰ１・定超・未計画・拘束減</t>
  </si>
  <si>
    <t>機能訓練Ⅰ１・定超・未計画</t>
  </si>
  <si>
    <t>機能訓練Ⅰ１・定超・期間超・拘束減</t>
  </si>
  <si>
    <t>機能訓練Ⅰ１・定超・期間超</t>
  </si>
  <si>
    <t>機能訓練Ⅰ１・定超・拘束減</t>
  </si>
  <si>
    <t>機能訓練Ⅰ１・定超</t>
  </si>
  <si>
    <t>機能訓練Ⅰ５・地公体・人欠２・未計画２・期間超・拘束減</t>
  </si>
  <si>
    <t>機能訓練Ⅰ５・地公体・人欠２・未計画２・期間超</t>
  </si>
  <si>
    <t>機能訓練Ⅰ５・地公体・人欠２・未計画２・拘束減</t>
  </si>
  <si>
    <t>機能訓練Ⅰ５・地公体・人欠２・未計画２</t>
  </si>
  <si>
    <t>機能訓練Ⅰ５・地公体・人欠２・未計画・期間超・拘束減</t>
  </si>
  <si>
    <t>機能訓練Ⅰ５・地公体・人欠２・未計画・期間超</t>
  </si>
  <si>
    <t>機能訓練Ⅰ５・地公体・人欠２・未計画・拘束減</t>
  </si>
  <si>
    <t>機能訓練Ⅰ５・地公体・人欠２・未計画</t>
  </si>
  <si>
    <t>機能訓練Ⅰ５・地公体・人欠２・期間超・拘束減</t>
  </si>
  <si>
    <t>機能訓練Ⅰ５・地公体・人欠２・期間超</t>
  </si>
  <si>
    <t>機能訓練Ⅰ５・地公体・人欠２・拘束減</t>
  </si>
  <si>
    <t>機能訓練Ⅰ５・地公体・人欠２</t>
  </si>
  <si>
    <t>機能訓練Ⅰ５・地公体・人欠・未計画２・期間超・拘束減</t>
  </si>
  <si>
    <t>機能訓練Ⅰ５・地公体・人欠・未計画２・期間超</t>
  </si>
  <si>
    <t>機能訓練Ⅰ５・地公体・人欠・未計画２・拘束減</t>
  </si>
  <si>
    <t>機能訓練Ⅰ５・地公体・人欠・未計画２</t>
  </si>
  <si>
    <t>機能訓練Ⅰ５・地公体・人欠・未計画・期間超・拘束減</t>
  </si>
  <si>
    <t>機能訓練Ⅰ５・地公体・人欠・未計画・期間超</t>
  </si>
  <si>
    <t>機能訓練Ⅰ５・地公体・人欠・未計画・拘束減</t>
  </si>
  <si>
    <t>機能訓練Ⅰ５・地公体・人欠・未計画</t>
  </si>
  <si>
    <t>機能訓練Ⅰ５・地公体・人欠・期間超・拘束減</t>
  </si>
  <si>
    <t>機能訓練Ⅰ５・地公体・人欠・期間超</t>
  </si>
  <si>
    <t>機能訓練Ⅰ５・地公体・人欠・拘束減</t>
  </si>
  <si>
    <t>機能訓練Ⅰ５・地公体・人欠</t>
  </si>
  <si>
    <t>機能訓練Ⅰ５・人欠２・未計画２・期間超・拘束減</t>
  </si>
  <si>
    <t>機能訓練Ⅰ５・人欠２・未計画２・期間超</t>
  </si>
  <si>
    <t>機能訓練Ⅰ５・人欠２・未計画２・拘束減</t>
  </si>
  <si>
    <t>機能訓練Ⅰ５・人欠２・未計画２</t>
  </si>
  <si>
    <t>機能訓練Ⅰ５・人欠２・未計画・期間超・拘束減</t>
  </si>
  <si>
    <t>機能訓練Ⅰ５・人欠２・未計画・期間超</t>
  </si>
  <si>
    <t>機能訓練Ⅰ５・人欠２・未計画・拘束減</t>
  </si>
  <si>
    <t>機能訓練Ⅰ５・人欠２・未計画</t>
  </si>
  <si>
    <t>機能訓練Ⅰ５・人欠２・期間超・拘束減</t>
  </si>
  <si>
    <t>機能訓練Ⅰ５・人欠２・期間超</t>
  </si>
  <si>
    <t>機能訓練Ⅰ５・人欠２・拘束減</t>
  </si>
  <si>
    <t>機能訓練Ⅰ５・人欠２</t>
  </si>
  <si>
    <t>機能訓練Ⅰ５・人欠・未計画２・期間超・拘束減</t>
  </si>
  <si>
    <t>機能訓練Ⅰ５・人欠・未計画２・期間超</t>
  </si>
  <si>
    <t>機能訓練Ⅰ５・人欠・未計画２・拘束減</t>
  </si>
  <si>
    <t>機能訓練Ⅰ５・人欠・未計画２</t>
  </si>
  <si>
    <t>機能訓練Ⅰ５・人欠・未計画・期間超・拘束減</t>
  </si>
  <si>
    <t>機能訓練Ⅰ５・人欠・未計画・期間超</t>
  </si>
  <si>
    <t>機能訓練Ⅰ５・人欠・未計画・拘束減</t>
  </si>
  <si>
    <t>機能訓練Ⅰ５・人欠・未計画</t>
  </si>
  <si>
    <t>機能訓練Ⅰ５・人欠・期間超・拘束減</t>
  </si>
  <si>
    <t>×</t>
    <phoneticPr fontId="10"/>
  </si>
  <si>
    <t>機能訓練Ⅰ５・人欠・期間超</t>
  </si>
  <si>
    <t>機能訓練Ⅰ５・人欠・拘束減</t>
  </si>
  <si>
    <t>機能訓練Ⅰ５・人欠</t>
  </si>
  <si>
    <t>機能訓練Ⅰ４・地公体・人欠２・未計画２・期間超・拘束減</t>
  </si>
  <si>
    <t>機能訓練Ⅰ４・地公体・人欠２・未計画２・期間超</t>
  </si>
  <si>
    <t>機能訓練Ⅰ４・地公体・人欠２・未計画２・拘束減</t>
  </si>
  <si>
    <t>機能訓練Ⅰ４・地公体・人欠２・未計画２</t>
  </si>
  <si>
    <t>機能訓練Ⅰ４・地公体・人欠２・未計画・期間超・拘束減</t>
  </si>
  <si>
    <t>機能訓練Ⅰ４・地公体・人欠２・未計画・期間超</t>
  </si>
  <si>
    <t>機能訓練Ⅰ４・地公体・人欠２・未計画・拘束減</t>
  </si>
  <si>
    <t>機能訓練Ⅰ４・地公体・人欠２・未計画</t>
  </si>
  <si>
    <t>機能訓練Ⅰ４・地公体・人欠２・期間超・拘束減</t>
  </si>
  <si>
    <t>機能訓練Ⅰ４・地公体・人欠２・期間超</t>
  </si>
  <si>
    <t>機能訓練Ⅰ４・地公体・人欠２・拘束減</t>
  </si>
  <si>
    <t>機能訓練Ⅰ４・地公体・人欠２</t>
  </si>
  <si>
    <t>機能訓練Ⅰ４・地公体・人欠・未計画２・期間超・拘束減</t>
  </si>
  <si>
    <t>機能訓練Ⅰ４・地公体・人欠・未計画２・期間超</t>
  </si>
  <si>
    <t>機能訓練Ⅰ４・地公体・人欠・未計画２・拘束減</t>
  </si>
  <si>
    <t>機能訓練Ⅰ４・地公体・人欠・未計画２</t>
  </si>
  <si>
    <t>機能訓練Ⅰ４・地公体・人欠・未計画・期間超・拘束減</t>
  </si>
  <si>
    <t>機能訓練Ⅰ４・地公体・人欠・未計画・期間超</t>
  </si>
  <si>
    <t>機能訓練Ⅰ４・地公体・人欠・未計画・拘束減</t>
  </si>
  <si>
    <t>機能訓練Ⅰ４・地公体・人欠・未計画</t>
  </si>
  <si>
    <t>機能訓練Ⅰ４・地公体・人欠・期間超・拘束減</t>
  </si>
  <si>
    <t>機能訓練Ⅰ４・地公体・人欠・期間超</t>
  </si>
  <si>
    <t>機能訓練Ⅰ４・地公体・人欠・拘束減</t>
  </si>
  <si>
    <t>機能訓練Ⅰ４・地公体・人欠</t>
  </si>
  <si>
    <t>機能訓練Ⅰ４・人欠２・未計画２・期間超・拘束減</t>
  </si>
  <si>
    <t>機能訓練Ⅰ４・人欠２・未計画２・期間超</t>
  </si>
  <si>
    <t>機能訓練Ⅰ４・人欠２・未計画２・拘束減</t>
  </si>
  <si>
    <t>機能訓練Ⅰ４・人欠２・未計画２</t>
  </si>
  <si>
    <t>機能訓練Ⅰ４・人欠２・未計画・期間超・拘束減</t>
  </si>
  <si>
    <t>機能訓練Ⅰ４・人欠２・未計画・期間超</t>
  </si>
  <si>
    <t>機能訓練Ⅰ４・人欠２・未計画・拘束減</t>
  </si>
  <si>
    <t>機能訓練Ⅰ４・人欠２・未計画</t>
  </si>
  <si>
    <t>機能訓練Ⅰ４・人欠２・期間超・拘束減</t>
  </si>
  <si>
    <t>機能訓練Ⅰ４・人欠２・期間超</t>
  </si>
  <si>
    <t>機能訓練Ⅰ４・人欠２・拘束減</t>
  </si>
  <si>
    <t>機能訓練Ⅰ４・人欠２</t>
  </si>
  <si>
    <t>機能訓練Ⅰ４・人欠・未計画２・期間超・拘束減</t>
  </si>
  <si>
    <t>機能訓練Ⅰ４・人欠・未計画２・期間超</t>
  </si>
  <si>
    <t>機能訓練Ⅰ４・人欠・未計画２・拘束減</t>
  </si>
  <si>
    <t>機能訓練Ⅰ４・人欠・未計画２</t>
  </si>
  <si>
    <t>機能訓練Ⅰ４・人欠・未計画・期間超・拘束減</t>
  </si>
  <si>
    <t>機能訓練Ⅰ４・人欠・未計画・期間超</t>
  </si>
  <si>
    <t>機能訓練Ⅰ４・人欠・未計画・拘束減</t>
  </si>
  <si>
    <t>機能訓練Ⅰ４・人欠・未計画</t>
  </si>
  <si>
    <t>機能訓練Ⅰ４・人欠・期間超・拘束減</t>
  </si>
  <si>
    <t>機能訓練Ⅰ４・人欠・期間超</t>
  </si>
  <si>
    <t>機能訓練Ⅰ４・人欠・拘束減</t>
  </si>
  <si>
    <t>機能訓練Ⅰ４・人欠</t>
  </si>
  <si>
    <t>機能訓練Ⅰ３・地公体・人欠２・未計画２・期間超・拘束減</t>
  </si>
  <si>
    <t>機能訓練Ⅰ３・地公体・人欠２・未計画２・期間超</t>
  </si>
  <si>
    <t>機能訓練Ⅰ３・地公体・人欠２・未計画２・拘束減</t>
  </si>
  <si>
    <t>機能訓練Ⅰ３・地公体・人欠２・未計画２</t>
  </si>
  <si>
    <t>機能訓練Ⅰ３・地公体・人欠２・未計画・期間超・拘束減</t>
  </si>
  <si>
    <t>機能訓練Ⅰ３・地公体・人欠２・未計画・期間超</t>
  </si>
  <si>
    <t>機能訓練Ⅰ３・地公体・人欠２・未計画・拘束減</t>
  </si>
  <si>
    <t>機能訓練Ⅰ３・地公体・人欠２・未計画</t>
  </si>
  <si>
    <t>機能訓練Ⅰ３・地公体・人欠２・期間超・拘束減</t>
  </si>
  <si>
    <t>機能訓練Ⅰ３・地公体・人欠２・期間超</t>
  </si>
  <si>
    <t>機能訓練Ⅰ３・地公体・人欠２・拘束減</t>
  </si>
  <si>
    <t>機能訓練Ⅰ３・地公体・人欠２</t>
  </si>
  <si>
    <t>機能訓練Ⅰ３・地公体・人欠・未計画２・期間超・拘束減</t>
  </si>
  <si>
    <t>機能訓練Ⅰ３・地公体・人欠・未計画２・期間超</t>
  </si>
  <si>
    <t>機能訓練Ⅰ３・地公体・人欠・未計画２・拘束減</t>
  </si>
  <si>
    <t>機能訓練Ⅰ３・地公体・人欠・未計画２</t>
  </si>
  <si>
    <t>機能訓練Ⅰ３・地公体・人欠・未計画・期間超・拘束減</t>
  </si>
  <si>
    <t>機能訓練Ⅰ３・地公体・人欠・未計画・期間超</t>
  </si>
  <si>
    <t>機能訓練Ⅰ３・地公体・人欠・未計画・拘束減</t>
  </si>
  <si>
    <t>機能訓練Ⅰ３・地公体・人欠・未計画</t>
  </si>
  <si>
    <t>機能訓練Ⅰ３・地公体・人欠・期間超・拘束減</t>
  </si>
  <si>
    <t>機能訓練Ⅰ３・地公体・人欠・期間超</t>
  </si>
  <si>
    <t>機能訓練Ⅰ３・地公体・人欠・拘束減</t>
  </si>
  <si>
    <t>機能訓練Ⅰ３・地公体・人欠</t>
  </si>
  <si>
    <t>機能訓練Ⅰ３・人欠２・未計画２・期間超・拘束減</t>
  </si>
  <si>
    <t>機能訓練Ⅰ３・人欠２・未計画２・期間超</t>
  </si>
  <si>
    <t>機能訓練Ⅰ３・人欠２・未計画２・拘束減</t>
  </si>
  <si>
    <t>機能訓練Ⅰ３・人欠２・未計画２</t>
  </si>
  <si>
    <t>機能訓練Ⅰ３・人欠２・未計画・期間超・拘束減</t>
  </si>
  <si>
    <t>機能訓練Ⅰ３・人欠２・未計画・期間超</t>
  </si>
  <si>
    <t>機能訓練Ⅰ３・人欠２・未計画・拘束減</t>
  </si>
  <si>
    <t>機能訓練Ⅰ３・人欠２・未計画</t>
  </si>
  <si>
    <t>機能訓練Ⅰ３・人欠２・期間超・拘束減</t>
  </si>
  <si>
    <t>機能訓練Ⅰ３・人欠２・期間超</t>
  </si>
  <si>
    <t>機能訓練Ⅰ３・人欠２・拘束減</t>
  </si>
  <si>
    <t>機能訓練Ⅰ３・人欠２</t>
  </si>
  <si>
    <t>機能訓練Ⅰ３・人欠・未計画２・期間超・拘束減</t>
  </si>
  <si>
    <t>機能訓練Ⅰ３・人欠・未計画２・期間超</t>
  </si>
  <si>
    <t>機能訓練Ⅰ３・人欠・未計画２・拘束減</t>
  </si>
  <si>
    <t>機能訓練Ⅰ３・人欠・未計画２</t>
  </si>
  <si>
    <t>機能訓練Ⅰ３・人欠・未計画・期間超・拘束減</t>
  </si>
  <si>
    <t>機能訓練Ⅰ３・人欠・未計画・期間超</t>
  </si>
  <si>
    <t>機能訓練Ⅰ３・人欠・未計画・拘束減</t>
  </si>
  <si>
    <t>機能訓練Ⅰ３・人欠・未計画</t>
  </si>
  <si>
    <t>機能訓練Ⅰ３・人欠・期間超・拘束減</t>
  </si>
  <si>
    <t>機能訓練Ⅰ３・人欠・期間超</t>
  </si>
  <si>
    <t>機能訓練Ⅰ３・人欠・拘束減</t>
  </si>
  <si>
    <t>機能訓練Ⅰ３・人欠</t>
  </si>
  <si>
    <t>機能訓練Ⅰ２・地公体・人欠２・未計画２・期間超・拘束減</t>
  </si>
  <si>
    <t>機能訓練Ⅰ２・地公体・人欠２・未計画２・期間超</t>
  </si>
  <si>
    <t>機能訓練Ⅰ２・地公体・人欠２・未計画２・拘束減</t>
  </si>
  <si>
    <t>機能訓練Ⅰ２・地公体・人欠２・未計画２</t>
  </si>
  <si>
    <t>機能訓練Ⅰ２・地公体・人欠２・未計画・期間超・拘束減</t>
  </si>
  <si>
    <t>機能訓練Ⅰ２・地公体・人欠２・未計画・期間超</t>
  </si>
  <si>
    <t>機能訓練Ⅰ２・地公体・人欠２・未計画・拘束減</t>
  </si>
  <si>
    <t>機能訓練Ⅰ２・地公体・人欠２・未計画</t>
  </si>
  <si>
    <t>機能訓練Ⅰ２・地公体・人欠２・期間超・拘束減</t>
  </si>
  <si>
    <t>機能訓練Ⅰ２・地公体・人欠２・期間超</t>
  </si>
  <si>
    <t>機能訓練Ⅰ２・地公体・人欠２・拘束減</t>
  </si>
  <si>
    <t>機能訓練Ⅰ２・地公体・人欠２</t>
  </si>
  <si>
    <t>機能訓練Ⅰ２・地公体・人欠・未計画２・期間超・拘束減</t>
  </si>
  <si>
    <t>機能訓練Ⅰ２・地公体・人欠・未計画２・期間超</t>
  </si>
  <si>
    <t>機能訓練Ⅰ２・地公体・人欠・未計画２・拘束減</t>
  </si>
  <si>
    <t>機能訓練Ⅰ２・地公体・人欠・未計画２</t>
  </si>
  <si>
    <t>機能訓練Ⅰ２・地公体・人欠・未計画・期間超・拘束減</t>
  </si>
  <si>
    <t>機能訓練Ⅰ２・地公体・人欠・未計画・期間超</t>
  </si>
  <si>
    <t>機能訓練Ⅰ２・地公体・人欠・未計画・拘束減</t>
  </si>
  <si>
    <t>機能訓練Ⅰ２・地公体・人欠・未計画</t>
  </si>
  <si>
    <t>機能訓練Ⅰ２・地公体・人欠・期間超・拘束減</t>
    <phoneticPr fontId="10"/>
  </si>
  <si>
    <t>機能訓練Ⅰ２・地公体・人欠・期間超</t>
    <phoneticPr fontId="10"/>
  </si>
  <si>
    <t>機能訓練Ⅰ２・地公体・人欠・拘束減</t>
    <phoneticPr fontId="10"/>
  </si>
  <si>
    <t>機能訓練Ⅰ２・地公体・人欠</t>
  </si>
  <si>
    <t>機能訓練Ⅰ２・人欠２・未計画２・期間超・拘束減</t>
  </si>
  <si>
    <t>機能訓練Ⅰ２・人欠２・未計画２・期間超</t>
  </si>
  <si>
    <t>機能訓練Ⅰ２・人欠２・未計画２・拘束減</t>
  </si>
  <si>
    <t>機能訓練Ⅰ２・人欠２・未計画２</t>
  </si>
  <si>
    <t>機能訓練Ⅰ２・人欠２・未計画・期間超・拘束減</t>
  </si>
  <si>
    <t>機能訓練Ⅰ２・人欠２・未計画・期間超</t>
  </si>
  <si>
    <t>機能訓練Ⅰ２・人欠２・未計画・拘束減</t>
  </si>
  <si>
    <t>機能訓練Ⅰ２・人欠２・未計画</t>
  </si>
  <si>
    <t>機能訓練Ⅰ２・人欠２・期間超・拘束減</t>
  </si>
  <si>
    <t>機能訓練Ⅰ２・人欠２・期間超</t>
  </si>
  <si>
    <t>機能訓練Ⅰ２・人欠２・拘束減</t>
  </si>
  <si>
    <t>３月以上連続して減算の場合</t>
    <phoneticPr fontId="10"/>
  </si>
  <si>
    <t>機能訓練Ⅰ２・人欠２</t>
  </si>
  <si>
    <t>機能訓練Ⅰ２・人欠・未計画２・期間超・拘束減</t>
  </si>
  <si>
    <t>機能訓練Ⅰ２・人欠・未計画２・期間超</t>
  </si>
  <si>
    <t>機能訓練Ⅰ２・人欠・未計画２・拘束減</t>
  </si>
  <si>
    <t>機能訓練Ⅰ２・人欠・未計画２</t>
  </si>
  <si>
    <t>機能訓練Ⅰ２・人欠・未計画・期間超・拘束減</t>
  </si>
  <si>
    <t>機能訓練Ⅰ２・人欠・未計画・期間超</t>
  </si>
  <si>
    <t>機能訓練Ⅰ２・人欠・未計画・拘束減</t>
  </si>
  <si>
    <t>機能訓練Ⅰ２・人欠・未計画</t>
  </si>
  <si>
    <t>機能訓練Ⅰ２・人欠・期間超・拘束減</t>
  </si>
  <si>
    <t>機能訓練Ⅰ２・人欠・期間超</t>
  </si>
  <si>
    <t>機能訓練Ⅰ２・人欠・拘束減</t>
  </si>
  <si>
    <t>機能訓練Ⅰ２・人欠</t>
  </si>
  <si>
    <t>機能訓練Ⅰ１・地公体・人欠２・未計画２・期間超・拘束減</t>
  </si>
  <si>
    <t>機能訓練Ⅰ１・地公体・人欠２・未計画２・期間超</t>
  </si>
  <si>
    <t>機能訓練Ⅰ１・地公体・人欠２・未計画２・拘束減</t>
  </si>
  <si>
    <t>機能訓練Ⅰ１・地公体・人欠２・未計画２</t>
  </si>
  <si>
    <t>機能訓練Ⅰ１・地公体・人欠２・未計画・期間超・拘束減</t>
  </si>
  <si>
    <t>機能訓練Ⅰ１・地公体・人欠２・未計画・期間超</t>
  </si>
  <si>
    <t>機能訓練Ⅰ１・地公体・人欠２・未計画・拘束減</t>
  </si>
  <si>
    <t>機能訓練Ⅰ１・地公体・人欠２・未計画</t>
  </si>
  <si>
    <t>機能訓練Ⅰ１・地公体・人欠２・期間超・拘束減</t>
  </si>
  <si>
    <t>機能訓練Ⅰ１・地公体・人欠２・期間超</t>
  </si>
  <si>
    <t>機能訓練Ⅰ１・地公体・人欠２・拘束減</t>
  </si>
  <si>
    <t>機能訓練Ⅰ１・地公体・人欠２</t>
    <phoneticPr fontId="10"/>
  </si>
  <si>
    <t>機能訓練Ⅰ１・地公体・人欠・未計画２・期間超・拘束減</t>
  </si>
  <si>
    <t>機能訓練Ⅰ１・地公体・人欠・未計画２・期間超</t>
  </si>
  <si>
    <t>機能訓練Ⅰ１・地公体・人欠・未計画２・拘束減</t>
  </si>
  <si>
    <t>機能訓練Ⅰ１・地公体・人欠・未計画２</t>
  </si>
  <si>
    <t>機能訓練Ⅰ１・地公体・人欠・未計画・期間超・拘束減</t>
  </si>
  <si>
    <t>機能訓練Ⅰ１・地公体・人欠・未計画・期間超</t>
  </si>
  <si>
    <t>機能訓練Ⅰ１・地公体・人欠・未計画・拘束減</t>
  </si>
  <si>
    <t>機能訓練Ⅰ１・地公体・人欠・未計画</t>
  </si>
  <si>
    <t>機能訓練Ⅰ１・地公体・人欠・期間超・拘束減</t>
  </si>
  <si>
    <t>機能訓練Ⅰ１・地公体・人欠・期間超</t>
  </si>
  <si>
    <t>機能訓練Ⅰ１・地公体・人欠・拘束減</t>
  </si>
  <si>
    <t>機能訓練Ⅰ１・地公体・人欠</t>
  </si>
  <si>
    <t>機能訓練Ⅰ１・人欠２・未計画２・期間超・拘束減</t>
    <phoneticPr fontId="10"/>
  </si>
  <si>
    <t>機能訓練Ⅰ１・人欠２・未計画２・期間超</t>
    <phoneticPr fontId="10"/>
  </si>
  <si>
    <t>機能訓練Ⅰ１・人欠２・未計画２・拘束減</t>
    <phoneticPr fontId="10"/>
  </si>
  <si>
    <t>機能訓練Ⅰ１・人欠２・未計画２</t>
    <phoneticPr fontId="10"/>
  </si>
  <si>
    <t>機能訓練Ⅰ１・人欠２・未計画・期間超・拘束減</t>
    <phoneticPr fontId="10"/>
  </si>
  <si>
    <t>機能訓練Ⅰ１・人欠２・未計画・期間超</t>
    <phoneticPr fontId="10"/>
  </si>
  <si>
    <t>機能訓練Ⅰ１・人欠２・未計画・拘束減</t>
    <phoneticPr fontId="10"/>
  </si>
  <si>
    <t>機能訓練Ⅰ１・人欠２・未計画</t>
    <phoneticPr fontId="10"/>
  </si>
  <si>
    <t>機能訓練Ⅰ１・人欠２・期間超・拘束減</t>
    <phoneticPr fontId="10"/>
  </si>
  <si>
    <t>機能訓練Ⅰ１・人欠２・期間超</t>
    <phoneticPr fontId="10"/>
  </si>
  <si>
    <t>機能訓練Ⅰ１・人欠２・拘束減</t>
    <phoneticPr fontId="10"/>
  </si>
  <si>
    <t>機能訓練Ⅰ１・人欠２</t>
    <phoneticPr fontId="10"/>
  </si>
  <si>
    <t>機能訓練Ⅰ１・人欠・未計画２・期間超・拘束減</t>
  </si>
  <si>
    <t>機能訓練Ⅰ１・人欠・未計画２・期間超</t>
  </si>
  <si>
    <t>機能訓練Ⅰ１・人欠・未計画２・拘束減</t>
  </si>
  <si>
    <t>機能訓練Ⅰ１・人欠・未計画２</t>
  </si>
  <si>
    <t>機能訓練Ⅰ１・人欠・未計画・期間超・拘束減</t>
  </si>
  <si>
    <t>機能訓練Ⅰ１・人欠・未計画・期間超</t>
  </si>
  <si>
    <t>機能訓練Ⅰ１・人欠・未計画・拘束減</t>
  </si>
  <si>
    <t>機能訓練Ⅰ１・人欠・未計画</t>
  </si>
  <si>
    <t>機能訓練Ⅰ１・人欠・期間超・拘束減</t>
  </si>
  <si>
    <t>機能訓練Ⅰ１・人欠・期間超</t>
  </si>
  <si>
    <t>機能訓練Ⅰ１・人欠・拘束減</t>
  </si>
  <si>
    <t>看護職員、理学療法士若しくは作業療法士又は生活支援員の員数が基準に満たない場合</t>
    <phoneticPr fontId="10"/>
  </si>
  <si>
    <t>機能訓練Ⅰ１・人欠</t>
  </si>
  <si>
    <t>（看護職員、理学療法士若しくは作業療法士、又は生活支援員欠員）</t>
    <rPh sb="1" eb="3">
      <t>カンゴ</t>
    </rPh>
    <rPh sb="3" eb="5">
      <t>ショクイン</t>
    </rPh>
    <rPh sb="6" eb="8">
      <t>リガク</t>
    </rPh>
    <rPh sb="8" eb="10">
      <t>リョウホウ</t>
    </rPh>
    <rPh sb="10" eb="11">
      <t>シ</t>
    </rPh>
    <rPh sb="11" eb="12">
      <t>モ</t>
    </rPh>
    <rPh sb="15" eb="17">
      <t>サギョウ</t>
    </rPh>
    <rPh sb="17" eb="20">
      <t>リョウホウシ</t>
    </rPh>
    <rPh sb="23" eb="25">
      <t>セイカツ</t>
    </rPh>
    <rPh sb="25" eb="27">
      <t>シエン</t>
    </rPh>
    <rPh sb="27" eb="28">
      <t>イン</t>
    </rPh>
    <rPh sb="28" eb="30">
      <t>ケツイン</t>
    </rPh>
    <phoneticPr fontId="10"/>
  </si>
  <si>
    <t>機能訓練Ⅰ５・地公体・責欠２・未計画２・期間超・拘束減</t>
  </si>
  <si>
    <t>機能訓練Ⅰ５・地公体・責欠２・未計画２・期間超</t>
  </si>
  <si>
    <t>機能訓練Ⅰ５・地公体・責欠２・未計画２・拘束減</t>
  </si>
  <si>
    <t>機能訓練Ⅰ５・地公体・責欠２・未計画２</t>
  </si>
  <si>
    <t>機能訓練Ⅰ５・地公体・責欠２・未計画・期間超・拘束減</t>
  </si>
  <si>
    <t>機能訓練Ⅰ５・地公体・責欠２・未計画・期間超</t>
  </si>
  <si>
    <t>機能訓練Ⅰ５・地公体・責欠２・未計画・拘束減</t>
  </si>
  <si>
    <t>機能訓練Ⅰ５・地公体・責欠２・未計画</t>
  </si>
  <si>
    <t>機能訓練Ⅰ５・地公体・責欠２・期間超・拘束減</t>
  </si>
  <si>
    <t>機能訓練Ⅰ５・地公体・責欠２・期間超</t>
  </si>
  <si>
    <t>機能訓練Ⅰ５・地公体・責欠２・拘束減</t>
  </si>
  <si>
    <t>５月以上連続して減算の場合</t>
    <phoneticPr fontId="10"/>
  </si>
  <si>
    <t>機能訓練Ⅰ５・地公体・責欠２</t>
  </si>
  <si>
    <t>機能訓練Ⅰ５・地公体・責欠・未計画２・期間超・拘束減</t>
  </si>
  <si>
    <t>機能訓練Ⅰ５・地公体・責欠・未計画２・期間超</t>
  </si>
  <si>
    <t>機能訓練Ⅰ５・地公体・責欠・未計画２・拘束減</t>
  </si>
  <si>
    <t>機能訓練Ⅰ５・地公体・責欠・未計画２</t>
  </si>
  <si>
    <t>機能訓練Ⅰ５・地公体・責欠・未計画・期間超・拘束減</t>
  </si>
  <si>
    <t>機能訓練Ⅰ５・地公体・責欠・未計画・期間超</t>
  </si>
  <si>
    <t>機能訓練Ⅰ５・地公体・責欠・未計画・拘束減</t>
  </si>
  <si>
    <t>機能訓練Ⅰ５・地公体・責欠・未計画</t>
  </si>
  <si>
    <t>機能訓練Ⅰ５・地公体・責欠・期間超・拘束減</t>
  </si>
  <si>
    <t>機能訓練Ⅰ５・地公体・責欠・期間超</t>
  </si>
  <si>
    <t>機能訓練Ⅰ５・地公体・責欠・拘束減</t>
  </si>
  <si>
    <t>減算が適用される月から４月目まで</t>
    <phoneticPr fontId="10"/>
  </si>
  <si>
    <t>機能訓練Ⅰ５・地公体・責欠</t>
  </si>
  <si>
    <t>機能訓練Ⅰ５・責欠２・未計画２・期間超・拘束減</t>
  </si>
  <si>
    <t>機能訓練Ⅰ５・責欠２・未計画２・期間超</t>
  </si>
  <si>
    <t>機能訓練Ⅰ５・責欠２・未計画２・拘束減</t>
  </si>
  <si>
    <t>機能訓練Ⅰ５・責欠２・未計画２</t>
  </si>
  <si>
    <t>機能訓練Ⅰ５・責欠２・未計画・期間超・拘束減</t>
  </si>
  <si>
    <t>機能訓練Ⅰ５・責欠２・未計画・期間超</t>
  </si>
  <si>
    <t>機能訓練Ⅰ５・責欠２・未計画・拘束減</t>
  </si>
  <si>
    <t>機能訓練Ⅰ５・責欠２・未計画</t>
  </si>
  <si>
    <t>機能訓練Ⅰ５・責欠２・期間超・拘束減</t>
  </si>
  <si>
    <t>機能訓練Ⅰ５・責欠２・期間超</t>
  </si>
  <si>
    <t>機能訓練Ⅰ５・責欠２・拘束減</t>
  </si>
  <si>
    <t>５月以上連続して減算の場合</t>
    <phoneticPr fontId="10"/>
  </si>
  <si>
    <t>機能訓練Ⅰ５・責欠２</t>
  </si>
  <si>
    <t>機能訓練Ⅰ５・責欠・未計画２・期間超・拘束減</t>
  </si>
  <si>
    <t>機能訓練Ⅰ５・責欠・未計画２・期間超</t>
  </si>
  <si>
    <t>機能訓練Ⅰ５・責欠・未計画２・拘束減</t>
  </si>
  <si>
    <t>３月以上連続して減算の場合</t>
    <phoneticPr fontId="10"/>
  </si>
  <si>
    <t>機能訓練Ⅰ５・責欠・未計画２</t>
  </si>
  <si>
    <t>機能訓練Ⅰ５・責欠・未計画・期間超・拘束減</t>
  </si>
  <si>
    <t>×</t>
    <phoneticPr fontId="10"/>
  </si>
  <si>
    <t>機能訓練Ⅰ５・責欠・未計画・期間超</t>
  </si>
  <si>
    <t>機能訓練Ⅰ５・責欠・未計画・拘束減</t>
  </si>
  <si>
    <t>減算が適用される月から２月目まで</t>
    <phoneticPr fontId="10"/>
  </si>
  <si>
    <t>機能訓練Ⅰ５・責欠・未計画</t>
  </si>
  <si>
    <t>機能訓練Ⅰ５・責欠・期間超・拘束減</t>
  </si>
  <si>
    <t>機能訓練Ⅰ５・責欠・期間超</t>
  </si>
  <si>
    <t>機能訓練Ⅰ５・責欠・拘束減</t>
  </si>
  <si>
    <t>減算が適用される月から４月目まで</t>
    <phoneticPr fontId="10"/>
  </si>
  <si>
    <t>機能訓練Ⅰ５・責欠</t>
  </si>
  <si>
    <t>機能訓練Ⅰ４・地公体・責欠２・未計画２・期間超・拘束減</t>
  </si>
  <si>
    <t>機能訓練Ⅰ４・地公体・責欠２・未計画２・期間超</t>
  </si>
  <si>
    <t>機能訓練Ⅰ４・地公体・責欠２・未計画２・拘束減</t>
  </si>
  <si>
    <t>機能訓練Ⅰ４・地公体・責欠２・未計画２</t>
  </si>
  <si>
    <t>機能訓練Ⅰ４・地公体・責欠２・未計画・期間超・拘束減</t>
  </si>
  <si>
    <t>機能訓練Ⅰ４・地公体・責欠２・未計画・期間超</t>
  </si>
  <si>
    <t>機能訓練Ⅰ４・地公体・責欠２・未計画・拘束減</t>
  </si>
  <si>
    <t>機能訓練Ⅰ４・地公体・責欠２・未計画</t>
  </si>
  <si>
    <t>機能訓練Ⅰ４・地公体・責欠２・期間超・拘束減</t>
  </si>
  <si>
    <t>機能訓練Ⅰ４・地公体・責欠２・期間超</t>
  </si>
  <si>
    <t>機能訓練Ⅰ４・地公体・責欠２・拘束減</t>
  </si>
  <si>
    <t>機能訓練Ⅰ４・地公体・責欠２</t>
  </si>
  <si>
    <t>機能訓練Ⅰ４・地公体・責欠・未計画２・期間超・拘束減</t>
  </si>
  <si>
    <t>機能訓練Ⅰ４・地公体・責欠・未計画２・期間超</t>
  </si>
  <si>
    <t>機能訓練Ⅰ４・地公体・責欠・未計画２・拘束減</t>
  </si>
  <si>
    <t>機能訓練Ⅰ４・地公体・責欠・未計画２</t>
  </si>
  <si>
    <t>機能訓練Ⅰ４・地公体・責欠・未計画・期間超・拘束減</t>
  </si>
  <si>
    <t>機能訓練Ⅰ４・地公体・責欠・未計画・期間超</t>
  </si>
  <si>
    <t>機能訓練Ⅰ４・地公体・責欠・未計画・拘束減</t>
  </si>
  <si>
    <t>機能訓練Ⅰ４・地公体・責欠・未計画</t>
  </si>
  <si>
    <t>機能訓練Ⅰ４・地公体・責欠・期間超・拘束減</t>
  </si>
  <si>
    <t>機能訓練Ⅰ４・地公体・責欠・期間超</t>
  </si>
  <si>
    <t>機能訓練Ⅰ４・地公体・責欠・拘束減</t>
  </si>
  <si>
    <t>機能訓練Ⅰ４・地公体・責欠</t>
  </si>
  <si>
    <t>機能訓練Ⅰ４・責欠２・未計画２・期間超・拘束減</t>
  </si>
  <si>
    <t>機能訓練Ⅰ４・責欠２・未計画２・期間超</t>
  </si>
  <si>
    <t>機能訓練Ⅰ４・責欠２・未計画２・拘束減</t>
  </si>
  <si>
    <t>機能訓練Ⅰ４・責欠２・未計画２</t>
  </si>
  <si>
    <t>機能訓練Ⅰ４・責欠２・未計画・期間超・拘束減</t>
  </si>
  <si>
    <t>機能訓練Ⅰ４・責欠２・未計画・期間超</t>
  </si>
  <si>
    <t>機能訓練Ⅰ４・責欠２・未計画・拘束減</t>
  </si>
  <si>
    <t>機能訓練Ⅰ４・責欠２・未計画</t>
  </si>
  <si>
    <t>機能訓練Ⅰ４・責欠２・期間超・拘束減</t>
  </si>
  <si>
    <t>機能訓練Ⅰ４・責欠２・期間超</t>
  </si>
  <si>
    <t>機能訓練Ⅰ４・責欠２・拘束減</t>
  </si>
  <si>
    <t>機能訓練Ⅰ４・責欠２</t>
  </si>
  <si>
    <t>機能訓練Ⅰ４・責欠・未計画２・期間超・拘束減</t>
  </si>
  <si>
    <t>機能訓練Ⅰ４・責欠・未計画２・期間超</t>
  </si>
  <si>
    <t>機能訓練Ⅰ４・責欠・未計画２・拘束減</t>
  </si>
  <si>
    <t>機能訓練Ⅰ４・責欠・未計画２</t>
  </si>
  <si>
    <t>機能訓練Ⅰ４・責欠・未計画・期間超・拘束減</t>
  </si>
  <si>
    <t>機能訓練Ⅰ４・責欠・未計画・期間超</t>
  </si>
  <si>
    <t>機能訓練Ⅰ４・責欠・未計画・拘束減</t>
  </si>
  <si>
    <t>機能訓練Ⅰ４・責欠・未計画</t>
  </si>
  <si>
    <t>機能訓練Ⅰ４・責欠・期間超・拘束減</t>
  </si>
  <si>
    <t>機能訓練Ⅰ４・責欠・期間超</t>
  </si>
  <si>
    <t>機能訓練Ⅰ４・責欠・拘束減</t>
  </si>
  <si>
    <t>機能訓練Ⅰ４・責欠</t>
  </si>
  <si>
    <t>機能訓練Ⅰ３・地公体・責欠２・未計画２・期間超・拘束減</t>
  </si>
  <si>
    <t>機能訓練Ⅰ３・地公体・責欠２・未計画２・期間超</t>
  </si>
  <si>
    <t>機能訓練Ⅰ３・地公体・責欠２・未計画２・拘束減</t>
  </si>
  <si>
    <t>機能訓練Ⅰ３・地公体・責欠２・未計画２</t>
  </si>
  <si>
    <t>機能訓練Ⅰ３・地公体・責欠２・未計画・期間超・拘束減</t>
  </si>
  <si>
    <t>機能訓練Ⅰ３・地公体・責欠２・未計画・期間超</t>
  </si>
  <si>
    <t>機能訓練Ⅰ３・地公体・責欠２・未計画・拘束減</t>
  </si>
  <si>
    <t>機能訓練Ⅰ３・地公体・責欠２・未計画</t>
  </si>
  <si>
    <t>機能訓練Ⅰ３・地公体・責欠２・期間超・拘束減</t>
  </si>
  <si>
    <t>機能訓練Ⅰ３・地公体・責欠２・期間超</t>
  </si>
  <si>
    <t>機能訓練Ⅰ３・地公体・責欠２・拘束減</t>
  </si>
  <si>
    <t>機能訓練Ⅰ３・地公体・責欠２</t>
  </si>
  <si>
    <t>機能訓練Ⅰ３・地公体・責欠・未計画２・期間超・拘束減</t>
  </si>
  <si>
    <t>機能訓練Ⅰ３・地公体・責欠・未計画２・期間超</t>
  </si>
  <si>
    <t>機能訓練Ⅰ３・地公体・責欠・未計画２・拘束減</t>
  </si>
  <si>
    <t>機能訓練Ⅰ３・地公体・責欠・未計画２</t>
  </si>
  <si>
    <t>機能訓練Ⅰ３・地公体・責欠・未計画・期間超・拘束減</t>
  </si>
  <si>
    <t>機能訓練Ⅰ３・地公体・責欠・未計画・期間超</t>
  </si>
  <si>
    <t>機能訓練Ⅰ３・地公体・責欠・未計画・拘束減</t>
  </si>
  <si>
    <t>機能訓練Ⅰ３・地公体・責欠・未計画</t>
  </si>
  <si>
    <t>機能訓練Ⅰ３・地公体・責欠・期間超・拘束減</t>
  </si>
  <si>
    <t>機能訓練Ⅰ３・地公体・責欠・期間超</t>
  </si>
  <si>
    <t>機能訓練Ⅰ３・地公体・責欠・拘束減</t>
  </si>
  <si>
    <t>機能訓練Ⅰ３・地公体・責欠</t>
  </si>
  <si>
    <t>機能訓練Ⅰ３・責欠２・未計画２・期間超・拘束減</t>
  </si>
  <si>
    <t>機能訓練Ⅰ３・責欠２・未計画２・期間超</t>
  </si>
  <si>
    <t>機能訓練Ⅰ３・責欠２・未計画２・拘束減</t>
  </si>
  <si>
    <t>機能訓練Ⅰ３・責欠２・未計画２</t>
  </si>
  <si>
    <t>機能訓練Ⅰ３・責欠２・未計画・期間超・拘束減</t>
  </si>
  <si>
    <t>機能訓練Ⅰ３・責欠２・未計画・期間超</t>
  </si>
  <si>
    <t>機能訓練Ⅰ３・責欠２・未計画・拘束減</t>
  </si>
  <si>
    <t>機能訓練Ⅰ３・責欠２・未計画</t>
  </si>
  <si>
    <t>機能訓練Ⅰ３・責欠２・期間超・拘束減</t>
  </si>
  <si>
    <t>機能訓練Ⅰ３・責欠２・期間超</t>
  </si>
  <si>
    <t>機能訓練Ⅰ３・責欠２・拘束減</t>
  </si>
  <si>
    <t>５月以上連続して減算の場合</t>
    <phoneticPr fontId="10"/>
  </si>
  <si>
    <t>機能訓練Ⅰ３・責欠２</t>
  </si>
  <si>
    <t>機能訓練Ⅰ３・責欠・未計画２・期間超・拘束減</t>
  </si>
  <si>
    <t>機能訓練Ⅰ３・責欠・未計画２・期間超</t>
  </si>
  <si>
    <t>機能訓練Ⅰ３・責欠・未計画２・拘束減</t>
  </si>
  <si>
    <t>機能訓練Ⅰ３・責欠・未計画２</t>
  </si>
  <si>
    <t>機能訓練Ⅰ３・責欠・未計画・期間超・拘束減</t>
  </si>
  <si>
    <t>機能訓練Ⅰ３・責欠・未計画・期間超</t>
  </si>
  <si>
    <t>機能訓練Ⅰ３・責欠・未計画・拘束減</t>
  </si>
  <si>
    <t>機能訓練Ⅰ３・責欠・未計画</t>
  </si>
  <si>
    <t>機能訓練Ⅰ３・責欠・期間超・拘束減</t>
  </si>
  <si>
    <t>機能訓練Ⅰ３・責欠・期間超</t>
  </si>
  <si>
    <t>機能訓練Ⅰ３・責欠・拘束減</t>
  </si>
  <si>
    <t>機能訓練Ⅰ３・責欠</t>
  </si>
  <si>
    <t>機能訓練Ⅰ２・地公体・責欠２・未計画２・期間超・拘束減</t>
  </si>
  <si>
    <t>機能訓練Ⅰ２・地公体・責欠２・未計画２・期間超</t>
  </si>
  <si>
    <t>機能訓練Ⅰ２・地公体・責欠２・未計画２・拘束減</t>
  </si>
  <si>
    <t>機能訓練Ⅰ２・地公体・責欠２・未計画２</t>
  </si>
  <si>
    <t>機能訓練Ⅰ２・地公体・責欠２・未計画・期間超・拘束減</t>
  </si>
  <si>
    <t>機能訓練Ⅰ２・地公体・責欠２・未計画・期間超</t>
  </si>
  <si>
    <t>機能訓練Ⅰ２・地公体・責欠２・未計画・拘束減</t>
  </si>
  <si>
    <t>機能訓練Ⅰ２・地公体・責欠２・未計画</t>
  </si>
  <si>
    <t>機能訓練Ⅰ２・地公体・責欠２・期間超・拘束減</t>
  </si>
  <si>
    <t>機能訓練Ⅰ２・地公体・責欠２・期間超</t>
  </si>
  <si>
    <t>機能訓練Ⅰ２・地公体・責欠２・拘束減</t>
  </si>
  <si>
    <t>５月以上連続して減算の場合</t>
    <phoneticPr fontId="10"/>
  </si>
  <si>
    <t>機能訓練Ⅰ２・地公体・責欠２</t>
  </si>
  <si>
    <t>機能訓練Ⅰ２・地公体・責欠・未計画２・期間超・拘束減</t>
  </si>
  <si>
    <t>機能訓練Ⅰ２・地公体・責欠・未計画２・期間超</t>
  </si>
  <si>
    <t>機能訓練Ⅰ２・地公体・責欠・未計画２・拘束減</t>
  </si>
  <si>
    <t>機能訓練Ⅰ２・地公体・責欠・未計画２</t>
  </si>
  <si>
    <t>機能訓練Ⅰ２・地公体・責欠・未計画・期間超・拘束減</t>
  </si>
  <si>
    <t>機能訓練Ⅰ２・地公体・責欠・未計画・期間超</t>
  </si>
  <si>
    <t>機能訓練Ⅰ２・地公体・責欠・未計画・拘束減</t>
  </si>
  <si>
    <t>機能訓練Ⅰ２・地公体・責欠・未計画</t>
  </si>
  <si>
    <t>機能訓練Ⅰ２・地公体・責欠・期間超・拘束減</t>
    <phoneticPr fontId="10"/>
  </si>
  <si>
    <t>機能訓練Ⅰ２・地公体・責欠・期間超</t>
    <phoneticPr fontId="10"/>
  </si>
  <si>
    <t>機能訓練Ⅰ２・地公体・責欠・拘束減</t>
  </si>
  <si>
    <t>減算が適用される月から４月目まで</t>
    <phoneticPr fontId="10"/>
  </si>
  <si>
    <t>機能訓練Ⅰ２・地公体・責欠</t>
  </si>
  <si>
    <t>機能訓練Ⅰ２・責欠２・未計画２・期間超・拘束減</t>
  </si>
  <si>
    <t>機能訓練Ⅰ２・責欠２・未計画２・期間超</t>
  </si>
  <si>
    <t>機能訓練Ⅰ２・責欠２・未計画２・拘束減</t>
  </si>
  <si>
    <t>機能訓練Ⅰ２・責欠２・未計画２</t>
  </si>
  <si>
    <t>機能訓練Ⅰ２・責欠２・未計画・期間超・拘束減</t>
  </si>
  <si>
    <t>機能訓練Ⅰ２・責欠２・未計画・期間超</t>
  </si>
  <si>
    <t>機能訓練Ⅰ２・責欠２・未計画・拘束減</t>
  </si>
  <si>
    <t>機能訓練Ⅰ２・責欠２・未計画</t>
  </si>
  <si>
    <t>機能訓練Ⅰ２・責欠２・期間超・拘束減</t>
  </si>
  <si>
    <t>機能訓練Ⅰ２・責欠２・期間超</t>
  </si>
  <si>
    <t>機能訓練Ⅰ２・責欠２・拘束減</t>
  </si>
  <si>
    <t>機能訓練Ⅰ２・責欠２</t>
  </si>
  <si>
    <t>機能訓練Ⅰ２・責欠・未計画２・期間超・拘束減</t>
  </si>
  <si>
    <t>機能訓練Ⅰ２・責欠・未計画２・期間超</t>
  </si>
  <si>
    <t>機能訓練Ⅰ２・責欠・未計画２・拘束減</t>
  </si>
  <si>
    <t>機能訓練Ⅰ２・責欠・未計画２</t>
  </si>
  <si>
    <t>機能訓練Ⅰ２・責欠・未計画・期間超・拘束減</t>
  </si>
  <si>
    <t>機能訓練Ⅰ２・責欠・未計画・期間超</t>
  </si>
  <si>
    <t>機能訓練Ⅰ２・責欠・未計画・拘束減</t>
  </si>
  <si>
    <t>機能訓練Ⅰ２・責欠・未計画</t>
  </si>
  <si>
    <t>機能訓練Ⅰ２・責欠・期間超・拘束減</t>
  </si>
  <si>
    <t>機能訓練Ⅰ２・責欠・期間超</t>
  </si>
  <si>
    <t>機能訓練Ⅰ２・責欠・拘束減</t>
  </si>
  <si>
    <t>機能訓練Ⅰ２・責欠</t>
  </si>
  <si>
    <t>機能訓練Ⅰ１・地公体・責欠２・未計画２・期間超・拘束減</t>
  </si>
  <si>
    <t>機能訓練Ⅰ１・地公体・責欠２・未計画２・期間超</t>
  </si>
  <si>
    <t>機能訓練Ⅰ１・地公体・責欠２・未計画２・拘束減</t>
  </si>
  <si>
    <t>機能訓練Ⅰ１・地公体・責欠２・未計画２</t>
  </si>
  <si>
    <t>機能訓練Ⅰ１・地公体・責欠２・未計画・期間超・拘束減</t>
  </si>
  <si>
    <t>機能訓練Ⅰ１・地公体・責欠２・未計画・期間超</t>
  </si>
  <si>
    <t>機能訓練Ⅰ１・地公体・責欠２・未計画・拘束減</t>
  </si>
  <si>
    <t>機能訓練Ⅰ１・地公体・責欠２・未計画</t>
  </si>
  <si>
    <t>機能訓練Ⅰ１・地公体・責欠２・期間超・拘束減</t>
  </si>
  <si>
    <t>機能訓練Ⅰ１・地公体・責欠２・期間超</t>
  </si>
  <si>
    <t>機能訓練Ⅰ１・地公体・責欠２・拘束減</t>
  </si>
  <si>
    <t>機能訓練Ⅰ１・地公体・責欠２</t>
  </si>
  <si>
    <t>機能訓練Ⅰ１・地公体・責欠・未計画２・期間超・拘束減</t>
  </si>
  <si>
    <t>機能訓練Ⅰ１・地公体・責欠・未計画２・期間超</t>
  </si>
  <si>
    <t>機能訓練Ⅰ１・地公体・責欠・未計画２・拘束減</t>
  </si>
  <si>
    <t>機能訓練Ⅰ１・地公体・責欠・未計画２</t>
  </si>
  <si>
    <t>機能訓練Ⅰ１・地公体・責欠・未計画・期間超・拘束減</t>
  </si>
  <si>
    <t>機能訓練Ⅰ１・地公体・責欠・未計画・期間超</t>
  </si>
  <si>
    <t>機能訓練Ⅰ１・地公体・責欠・未計画・拘束減</t>
  </si>
  <si>
    <t>機能訓練Ⅰ１・地公体・責欠・未計画</t>
  </si>
  <si>
    <t>機能訓練Ⅰ１・地公体・責欠・期間超・拘束減</t>
  </si>
  <si>
    <t>機能訓練Ⅰ１・地公体・責欠・期間超</t>
  </si>
  <si>
    <t>機能訓練Ⅰ１・地公体・責欠・拘束減</t>
  </si>
  <si>
    <t>減算が適用される月から４月目まで</t>
    <phoneticPr fontId="10"/>
  </si>
  <si>
    <t>機能訓練Ⅰ１・地公体・責欠</t>
  </si>
  <si>
    <t>機能訓練Ⅰ１・責欠２・未計画２・期間超・拘束減</t>
  </si>
  <si>
    <t>機能訓練Ⅰ１・責欠２・未計画２・期間超</t>
  </si>
  <si>
    <t>機能訓練Ⅰ１・責欠２・未計画２・拘束減</t>
  </si>
  <si>
    <t>機能訓練Ⅰ１・責欠２・未計画２</t>
  </si>
  <si>
    <t>機能訓練Ⅰ１・責欠２・未計画・期間超・拘束減</t>
  </si>
  <si>
    <t>機能訓練Ⅰ１・責欠２・未計画・期間超</t>
  </si>
  <si>
    <t>機能訓練Ⅰ１・責欠２・未計画・拘束減</t>
  </si>
  <si>
    <t>機能訓練Ⅰ１・責欠２・未計画</t>
  </si>
  <si>
    <t>機能訓練Ⅰ１・責欠２・期間超・拘束減</t>
  </si>
  <si>
    <t>機能訓練Ⅰ１・責欠２・期間超</t>
  </si>
  <si>
    <t>機能訓練Ⅰ１・責欠２・拘束減</t>
  </si>
  <si>
    <t>５月以上連続して減算の場合</t>
    <phoneticPr fontId="10"/>
  </si>
  <si>
    <t>機能訓練Ⅰ１・責欠２</t>
  </si>
  <si>
    <t>機能訓練Ⅰ１・責欠・未計画２・期間超・拘束減</t>
  </si>
  <si>
    <t>機能訓練Ⅰ１・責欠・未計画２・期間超</t>
  </si>
  <si>
    <t>機能訓練Ⅰ１・責欠・未計画２・拘束減</t>
  </si>
  <si>
    <t>機能訓練Ⅰ１・責欠・未計画２</t>
  </si>
  <si>
    <t>機能訓練Ⅰ１・責欠・未計画・期間超・拘束減</t>
  </si>
  <si>
    <t>機能訓練Ⅰ１・責欠・未計画・期間超</t>
  </si>
  <si>
    <t>機能訓練Ⅰ１・責欠・未計画・拘束減</t>
  </si>
  <si>
    <t>機能訓練Ⅰ１・責欠・未計画</t>
  </si>
  <si>
    <t>機能訓練Ⅰ１・責欠・期間超・拘束減</t>
  </si>
  <si>
    <t>機能訓練Ⅰ１・責欠・期間超</t>
  </si>
  <si>
    <t>機能訓練Ⅰ１・責欠・拘束減</t>
  </si>
  <si>
    <t>サービス管理責任者の員数が基準に満たない場合</t>
    <phoneticPr fontId="10"/>
  </si>
  <si>
    <t>機能訓練Ⅰ１・責欠</t>
  </si>
  <si>
    <t>（サービス管理責任者欠員）</t>
    <phoneticPr fontId="10"/>
  </si>
  <si>
    <t>_11・重度研修</t>
    <phoneticPr fontId="12"/>
  </si>
  <si>
    <t>_11・基礎２</t>
    <phoneticPr fontId="12"/>
  </si>
  <si>
    <t>_11・基礎１</t>
    <phoneticPr fontId="12"/>
  </si>
  <si>
    <t>_11_C重度研修１．０＿０．５＿０．５</t>
    <phoneticPr fontId="12"/>
  </si>
  <si>
    <t>_11_C通院１２．０＿０．５＿０．５</t>
    <phoneticPr fontId="12"/>
  </si>
  <si>
    <t>_11_C通院１１．５＿１．０＿０．５</t>
    <phoneticPr fontId="12"/>
  </si>
  <si>
    <t>_11_C通院１１．５＿０．５＿１．０</t>
    <phoneticPr fontId="12"/>
  </si>
  <si>
    <t>_11_C通院１１．５＿０．５＿０．５</t>
    <phoneticPr fontId="12"/>
  </si>
  <si>
    <t>_11_C通院１１．０＿１．５＿０．５</t>
    <phoneticPr fontId="12"/>
  </si>
  <si>
    <t>_11_C通院１１．０＿１．０＿１．０</t>
    <phoneticPr fontId="12"/>
  </si>
  <si>
    <t>_11_C通院１１．０＿１．０＿０．５</t>
    <phoneticPr fontId="12"/>
  </si>
  <si>
    <t>_11_C通院１１．０＿０．５＿１．５</t>
    <phoneticPr fontId="12"/>
  </si>
  <si>
    <t>_11_C通院１１．０＿０．５＿１．０</t>
    <phoneticPr fontId="12"/>
  </si>
  <si>
    <t>_11_C通院１１．０＿０．５＿０．５</t>
    <phoneticPr fontId="12"/>
  </si>
  <si>
    <t>_11_C通院１０．５＿２．０＿０．５</t>
    <phoneticPr fontId="12"/>
  </si>
  <si>
    <t>_11_C通院１０．５＿１．５＿１．０</t>
    <phoneticPr fontId="12"/>
  </si>
  <si>
    <t>_11_C通院１０．５＿１．５＿０．５</t>
    <phoneticPr fontId="12"/>
  </si>
  <si>
    <t>_11_C通院１０．５＿１．０＿１．５</t>
    <phoneticPr fontId="12"/>
  </si>
  <si>
    <t>_11_C通院１０．５＿１．０＿１．０</t>
    <phoneticPr fontId="12"/>
  </si>
  <si>
    <t>_11_C通院１０．５＿０．５＿２．０</t>
    <phoneticPr fontId="12"/>
  </si>
  <si>
    <t>_11_C通院１０．５＿０．５＿１．５</t>
    <phoneticPr fontId="12"/>
  </si>
  <si>
    <t>_11_C通院１０．５＿０．５＿１．０</t>
    <phoneticPr fontId="12"/>
  </si>
  <si>
    <t>_11_C通院１０．５＿０．５＿０．５</t>
    <phoneticPr fontId="12"/>
  </si>
  <si>
    <t>_11_C身体１．５＿１．０＿０．５</t>
    <phoneticPr fontId="12"/>
  </si>
  <si>
    <t>_11_C身体１．５＿０．５＿１．０</t>
    <phoneticPr fontId="12"/>
  </si>
  <si>
    <t>_11_C身体１．５＿０．５＿０．５</t>
    <phoneticPr fontId="12"/>
  </si>
  <si>
    <t>_11_C身体１．０＿１．５＿０．５</t>
    <phoneticPr fontId="12"/>
  </si>
  <si>
    <t>_11_C身体１．０＿１．０＿１．０</t>
    <phoneticPr fontId="12"/>
  </si>
  <si>
    <t>_11_C身体１．０＿１．０＿０．５</t>
    <phoneticPr fontId="12"/>
  </si>
  <si>
    <t>_11_C身体１．０＿０．５＿１．５</t>
    <phoneticPr fontId="12"/>
  </si>
  <si>
    <t>_11_C身体１．０＿０．５＿１．０</t>
    <phoneticPr fontId="12"/>
  </si>
  <si>
    <t>_11_C身体０．５＿２．０＿０．５</t>
    <phoneticPr fontId="12"/>
  </si>
  <si>
    <t>_11_C身体０．５＿１．５＿１．０</t>
    <phoneticPr fontId="12"/>
  </si>
  <si>
    <t>_11_C身体０．５＿１．５＿０．５</t>
    <phoneticPr fontId="12"/>
  </si>
  <si>
    <t>_11_C身体０．５＿１．０＿１．５</t>
    <phoneticPr fontId="12"/>
  </si>
  <si>
    <t>_11_C身体０．５＿１．０＿１．０</t>
    <phoneticPr fontId="12"/>
  </si>
  <si>
    <t>_11_C身体０．５＿１．０＿０．５</t>
    <phoneticPr fontId="12"/>
  </si>
  <si>
    <t>_11_C身体０．５＿０．５＿２．０</t>
    <phoneticPr fontId="12"/>
  </si>
  <si>
    <t>_11_C身体０．５＿０．５＿１．５</t>
    <phoneticPr fontId="12"/>
  </si>
  <si>
    <t>_11_C身体０．５＿０．５＿１．０</t>
    <phoneticPr fontId="12"/>
  </si>
  <si>
    <t>_11_C身体０．５＿０．５＿０．５</t>
    <phoneticPr fontId="12"/>
  </si>
  <si>
    <t>_11_B重度研修１．０＿１．０</t>
    <phoneticPr fontId="12"/>
  </si>
  <si>
    <t>_11_B重度研修１．０＿０．５</t>
    <phoneticPr fontId="12"/>
  </si>
  <si>
    <t>_11_B通院１２．５＿０．５</t>
    <phoneticPr fontId="12"/>
  </si>
  <si>
    <t>_11_B通院１２．０＿１．０</t>
    <phoneticPr fontId="12"/>
  </si>
  <si>
    <t>_11_B通院１２．０＿０．５</t>
    <phoneticPr fontId="12"/>
  </si>
  <si>
    <t>_11_B通院１１．５＿１．５</t>
    <phoneticPr fontId="12"/>
  </si>
  <si>
    <t>_11_B通院１１．５＿１．０</t>
    <phoneticPr fontId="12"/>
  </si>
  <si>
    <t>_11_B通院１１．０＿２．０</t>
    <phoneticPr fontId="12"/>
  </si>
  <si>
    <t>_11_B通院１１．０＿１．５</t>
    <phoneticPr fontId="12"/>
  </si>
  <si>
    <t>_11_B通院１１．０＿１．０</t>
    <phoneticPr fontId="12"/>
  </si>
  <si>
    <t>_11_B通院１１．０＿０．５</t>
    <phoneticPr fontId="12"/>
  </si>
  <si>
    <t>_11_B通院１０．５＿２．５</t>
    <phoneticPr fontId="12"/>
  </si>
  <si>
    <t>_11_B通院１０．５＿２．０</t>
    <phoneticPr fontId="12"/>
  </si>
  <si>
    <t>_11_B通院１０．５＿１．５</t>
    <phoneticPr fontId="12"/>
  </si>
  <si>
    <t>_11_B通院１０．５＿１．０</t>
    <phoneticPr fontId="12"/>
  </si>
  <si>
    <t>_11_B通院１０．５＿０．５</t>
    <phoneticPr fontId="12"/>
  </si>
  <si>
    <t>_11_B身体２．５＿０．５</t>
    <phoneticPr fontId="12"/>
  </si>
  <si>
    <t>_11_B身体２．０＿０．５</t>
    <phoneticPr fontId="12"/>
  </si>
  <si>
    <t>_11_B身体１．５＿１．５</t>
    <phoneticPr fontId="12"/>
  </si>
  <si>
    <t>_11_B身体１．５＿１．０</t>
    <phoneticPr fontId="12"/>
  </si>
  <si>
    <t>_11_B身体１．５＿０．５</t>
    <phoneticPr fontId="12"/>
  </si>
  <si>
    <t>_11_B身体１．０＿２．０</t>
    <phoneticPr fontId="12"/>
  </si>
  <si>
    <t>_11_B身体１．０＿１．５</t>
    <phoneticPr fontId="12"/>
  </si>
  <si>
    <t>_11_B身体１．０＿０．５</t>
    <phoneticPr fontId="12"/>
  </si>
  <si>
    <t>_11_B身体０．５＿２．５</t>
    <phoneticPr fontId="12"/>
  </si>
  <si>
    <t>_11_B身体０．５＿２．０</t>
    <phoneticPr fontId="12"/>
  </si>
  <si>
    <t>_11_B身体０．５＿１．５</t>
    <phoneticPr fontId="12"/>
  </si>
  <si>
    <t>_11_B身体０．５＿１．０</t>
    <phoneticPr fontId="12"/>
  </si>
  <si>
    <t>_11_B身体０．５＿０．５</t>
    <phoneticPr fontId="12"/>
  </si>
  <si>
    <t>_11_A通院２増０．５</t>
    <phoneticPr fontId="12"/>
  </si>
  <si>
    <t>_11_A家事増０．２５</t>
    <phoneticPr fontId="12"/>
  </si>
  <si>
    <t>_11_A通院１増０．５</t>
    <phoneticPr fontId="12"/>
  </si>
  <si>
    <t>_11_A重度研修増１０．５</t>
    <phoneticPr fontId="12"/>
  </si>
  <si>
    <t>_11_A重度研修増１０．０</t>
    <phoneticPr fontId="1"/>
  </si>
  <si>
    <t>_11_A重度研修増９．５</t>
    <phoneticPr fontId="1"/>
  </si>
  <si>
    <t>_11_A重度研修増９．０</t>
    <phoneticPr fontId="1"/>
  </si>
  <si>
    <t>_11_A重度研修増８．５</t>
    <phoneticPr fontId="1"/>
  </si>
  <si>
    <t>_11_A重度研修増８．０</t>
    <phoneticPr fontId="1"/>
  </si>
  <si>
    <t>_11_A重度研修増７．５</t>
    <phoneticPr fontId="1"/>
  </si>
  <si>
    <t>_11_A重度研修増７．０</t>
    <phoneticPr fontId="1"/>
  </si>
  <si>
    <t>_11_A重度研修増６．５</t>
    <phoneticPr fontId="1"/>
  </si>
  <si>
    <t>_11_A重度研修増６．０</t>
    <phoneticPr fontId="1"/>
  </si>
  <si>
    <t>_11_A重度研修増５．５</t>
    <phoneticPr fontId="1"/>
  </si>
  <si>
    <t>_11_A重度研修増５．０</t>
    <phoneticPr fontId="1"/>
  </si>
  <si>
    <t>_11_A重度研修増４．５</t>
    <phoneticPr fontId="1"/>
  </si>
  <si>
    <t>_11_A重度研修増４．０</t>
    <phoneticPr fontId="1"/>
  </si>
  <si>
    <t>_11_A重度研修増３．５</t>
    <phoneticPr fontId="1"/>
  </si>
  <si>
    <t>_11_A重度研修増３．０</t>
    <phoneticPr fontId="1"/>
  </si>
  <si>
    <t>_11_A重度研修増２．５</t>
    <phoneticPr fontId="1"/>
  </si>
  <si>
    <t>_11_A重度研修増２．０</t>
    <phoneticPr fontId="1"/>
  </si>
  <si>
    <t>_11_A重度研修増１．５</t>
    <phoneticPr fontId="1"/>
  </si>
  <si>
    <t>_11_A重度研修増１．０</t>
    <phoneticPr fontId="1"/>
  </si>
  <si>
    <t>_11_A重度研修増０．５</t>
    <phoneticPr fontId="12"/>
  </si>
  <si>
    <t>_11_A重度研修１０．５</t>
    <phoneticPr fontId="12"/>
  </si>
  <si>
    <t>_11_A重度研修１０．０</t>
    <phoneticPr fontId="12"/>
  </si>
  <si>
    <t>_11_A重度研修９．５</t>
    <phoneticPr fontId="12"/>
  </si>
  <si>
    <t>_11_A重度研修９．０</t>
    <phoneticPr fontId="12"/>
  </si>
  <si>
    <t>_11_A重度研修８．５</t>
    <phoneticPr fontId="12"/>
  </si>
  <si>
    <t>_11_A重度研修８．０</t>
    <phoneticPr fontId="12"/>
  </si>
  <si>
    <t>_11_A重度研修７．５</t>
    <phoneticPr fontId="12"/>
  </si>
  <si>
    <t>_11_A重度研修７．０</t>
    <phoneticPr fontId="12"/>
  </si>
  <si>
    <t>_11_A重度研修６．５</t>
    <phoneticPr fontId="12"/>
  </si>
  <si>
    <t>_11_A重度研修６．０</t>
    <phoneticPr fontId="12"/>
  </si>
  <si>
    <t>_11_A重度研修５．５</t>
    <phoneticPr fontId="12"/>
  </si>
  <si>
    <t>_11_A重度研修５．０</t>
    <phoneticPr fontId="12"/>
  </si>
  <si>
    <t>_11_A重度研修４．５</t>
    <phoneticPr fontId="12"/>
  </si>
  <si>
    <t>_11_A重度研修４．０</t>
    <phoneticPr fontId="12"/>
  </si>
  <si>
    <t>_11_A重度研修３．５</t>
    <phoneticPr fontId="12"/>
  </si>
  <si>
    <t>_11_A重度研修３．０</t>
    <phoneticPr fontId="12"/>
  </si>
  <si>
    <t>_11_A重度研修２．０</t>
    <phoneticPr fontId="12"/>
  </si>
  <si>
    <t>_11_A重度研修１．５</t>
    <phoneticPr fontId="12"/>
  </si>
  <si>
    <t>_11_A重度研修１．０</t>
    <phoneticPr fontId="12"/>
  </si>
  <si>
    <t>_11_A身体増０．５</t>
    <phoneticPr fontId="12"/>
  </si>
  <si>
    <t>_11_A身体０．５</t>
    <phoneticPr fontId="12"/>
  </si>
  <si>
    <t>11_居宅介護　名前定義</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</si>
</sst>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scheme val="minor"/>
    </font>
    <font>
      <sz val="8"/>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scheme val="minor"/>
    </font>
    <font>
      <sz val="11"/>
      <name val="ＭＳ Ｐゴシック"/>
      <family val="3"/>
      <charset val="128"/>
    </font>
    <font>
      <sz val="10"/>
      <name val="ＭＳ Ｐゴシック"/>
      <family val="3"/>
      <charset val="128"/>
      <scheme val="minor"/>
    </font>
    <font>
      <sz val="8"/>
      <name val="ＭＳ Ｐゴシック"/>
      <family val="3"/>
      <charset val="128"/>
      <scheme val="minor"/>
    </font>
    <font>
      <sz val="11"/>
      <color theme="1"/>
      <name val="ＭＳ Ｐゴシック"/>
      <family val="2"/>
      <scheme val="minor"/>
    </font>
    <font>
      <b/>
      <sz val="9"/>
      <name val="ＭＳ Ｐゴシック"/>
      <family val="3"/>
      <charset val="128"/>
    </font>
    <font>
      <sz val="11"/>
      <color indexed="52"/>
      <name val="ＭＳ Ｐゴシック"/>
      <family val="3"/>
      <charset val="128"/>
    </font>
    <font>
      <sz val="11"/>
      <color indexed="20"/>
      <name val="ＭＳ Ｐゴシック"/>
      <family val="3"/>
      <charset val="128"/>
    </font>
    <font>
      <sz val="14"/>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3" fillId="0" borderId="0"/>
    <xf numFmtId="0" fontId="13" fillId="0" borderId="0"/>
    <xf numFmtId="0" fontId="16" fillId="0" borderId="0"/>
    <xf numFmtId="0" fontId="13"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245">
    <xf numFmtId="0" fontId="0" fillId="0" borderId="0" xfId="0">
      <alignment vertical="center"/>
    </xf>
    <xf numFmtId="0" fontId="6" fillId="0" borderId="0" xfId="1" applyFont="1" applyFill="1" applyBorder="1" applyAlignment="1">
      <alignment vertical="center"/>
    </xf>
    <xf numFmtId="3" fontId="7" fillId="0" borderId="1" xfId="1" applyNumberFormat="1" applyFont="1" applyFill="1" applyBorder="1" applyAlignment="1">
      <alignment vertical="center"/>
    </xf>
    <xf numFmtId="0" fontId="6" fillId="0" borderId="3" xfId="1" applyFont="1" applyFill="1" applyBorder="1" applyAlignment="1">
      <alignment vertical="center"/>
    </xf>
    <xf numFmtId="0" fontId="6" fillId="0" borderId="12" xfId="1" applyFont="1" applyFill="1" applyBorder="1" applyAlignment="1">
      <alignment vertical="center"/>
    </xf>
    <xf numFmtId="0" fontId="6" fillId="0" borderId="2" xfId="1" applyFont="1" applyFill="1" applyBorder="1" applyAlignment="1">
      <alignment vertical="center"/>
    </xf>
    <xf numFmtId="0" fontId="6" fillId="0" borderId="1" xfId="1" applyFont="1" applyFill="1" applyBorder="1" applyAlignment="1">
      <alignment vertical="center"/>
    </xf>
    <xf numFmtId="0" fontId="7" fillId="0" borderId="1" xfId="1" applyFont="1" applyFill="1" applyBorder="1" applyAlignment="1">
      <alignment horizontal="center" vertical="center"/>
    </xf>
    <xf numFmtId="0" fontId="6" fillId="0" borderId="6" xfId="1" applyFont="1" applyFill="1" applyBorder="1" applyAlignment="1">
      <alignment vertical="center"/>
    </xf>
    <xf numFmtId="0" fontId="7" fillId="0" borderId="4" xfId="1" applyFont="1" applyFill="1" applyBorder="1" applyAlignment="1">
      <alignment horizontal="center" vertical="center"/>
    </xf>
    <xf numFmtId="3" fontId="7" fillId="0" borderId="2" xfId="1" applyNumberFormat="1" applyFont="1" applyFill="1" applyBorder="1" applyAlignment="1">
      <alignment vertical="center"/>
    </xf>
    <xf numFmtId="0" fontId="6" fillId="0" borderId="6" xfId="1" applyFont="1" applyFill="1" applyBorder="1" applyAlignment="1">
      <alignment horizontal="center" vertical="center"/>
    </xf>
    <xf numFmtId="3" fontId="5" fillId="0" borderId="3" xfId="1" applyNumberFormat="1" applyFont="1" applyFill="1" applyBorder="1" applyAlignment="1">
      <alignment vertical="center"/>
    </xf>
    <xf numFmtId="0" fontId="6" fillId="0" borderId="7" xfId="1" applyFont="1" applyFill="1" applyBorder="1" applyAlignment="1">
      <alignment horizontal="left" vertical="center"/>
    </xf>
    <xf numFmtId="0" fontId="6" fillId="0" borderId="6" xfId="1" applyFont="1" applyFill="1" applyBorder="1" applyAlignment="1">
      <alignment horizontal="center" vertical="center" shrinkToFit="1"/>
    </xf>
    <xf numFmtId="0" fontId="5" fillId="0" borderId="3" xfId="1" applyFont="1" applyFill="1" applyBorder="1" applyAlignment="1">
      <alignment vertical="center"/>
    </xf>
    <xf numFmtId="0" fontId="6" fillId="0" borderId="7" xfId="1" applyFont="1" applyFill="1" applyBorder="1" applyAlignment="1">
      <alignment horizontal="center" vertical="center"/>
    </xf>
    <xf numFmtId="0" fontId="6" fillId="0" borderId="10" xfId="1" applyFont="1" applyFill="1" applyBorder="1" applyAlignment="1">
      <alignment horizontal="left" vertical="center"/>
    </xf>
    <xf numFmtId="0" fontId="6" fillId="0" borderId="5" xfId="1" applyFont="1" applyFill="1" applyBorder="1" applyAlignment="1">
      <alignment horizontal="center" vertical="center"/>
    </xf>
    <xf numFmtId="0" fontId="5" fillId="0" borderId="7" xfId="1" applyFont="1" applyFill="1" applyBorder="1" applyAlignment="1">
      <alignment horizontal="center" vertical="center"/>
    </xf>
    <xf numFmtId="0" fontId="6" fillId="0" borderId="15" xfId="1" applyFont="1" applyFill="1" applyBorder="1" applyAlignment="1">
      <alignment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8" xfId="1" applyFont="1" applyFill="1" applyBorder="1" applyAlignment="1">
      <alignment vertical="center"/>
    </xf>
    <xf numFmtId="0" fontId="6" fillId="0" borderId="0" xfId="1" applyFont="1" applyFill="1" applyAlignment="1">
      <alignment vertical="center"/>
    </xf>
    <xf numFmtId="0" fontId="6" fillId="0" borderId="7" xfId="1" applyFont="1" applyFill="1" applyBorder="1" applyAlignment="1">
      <alignment horizontal="center" vertical="center" shrinkToFit="1"/>
    </xf>
    <xf numFmtId="0" fontId="5" fillId="0" borderId="12" xfId="1" applyFont="1" applyFill="1" applyBorder="1" applyAlignment="1">
      <alignment horizontal="right" vertical="center"/>
    </xf>
    <xf numFmtId="176" fontId="5" fillId="0" borderId="3" xfId="1" applyNumberFormat="1" applyFont="1" applyFill="1" applyBorder="1" applyAlignment="1">
      <alignment horizontal="right" vertical="center"/>
    </xf>
    <xf numFmtId="0" fontId="6" fillId="0" borderId="1" xfId="1" applyFont="1" applyFill="1" applyBorder="1" applyAlignment="1">
      <alignment horizontal="center" vertical="center"/>
    </xf>
    <xf numFmtId="0" fontId="5" fillId="0" borderId="3" xfId="1" applyFont="1" applyFill="1" applyBorder="1" applyAlignment="1">
      <alignment horizontal="right" vertical="center"/>
    </xf>
    <xf numFmtId="0" fontId="7" fillId="0" borderId="7" xfId="1" applyFont="1" applyFill="1" applyBorder="1" applyAlignment="1">
      <alignment horizontal="center" vertical="center"/>
    </xf>
    <xf numFmtId="3" fontId="7" fillId="0" borderId="5" xfId="1" applyNumberFormat="1" applyFont="1" applyFill="1" applyBorder="1" applyAlignment="1">
      <alignment vertical="center"/>
    </xf>
    <xf numFmtId="0" fontId="6" fillId="0" borderId="11" xfId="1" applyFont="1" applyFill="1" applyBorder="1" applyAlignment="1">
      <alignment vertical="center"/>
    </xf>
    <xf numFmtId="0" fontId="6" fillId="0" borderId="4" xfId="1" applyFont="1" applyFill="1" applyBorder="1" applyAlignment="1">
      <alignment vertical="center"/>
    </xf>
    <xf numFmtId="0" fontId="5" fillId="0" borderId="15" xfId="1" applyFont="1" applyFill="1" applyBorder="1" applyAlignment="1">
      <alignment vertical="center"/>
    </xf>
    <xf numFmtId="0" fontId="5" fillId="0" borderId="11" xfId="1" applyFont="1" applyFill="1" applyBorder="1" applyAlignment="1">
      <alignment vertical="center"/>
    </xf>
    <xf numFmtId="0" fontId="11" fillId="0" borderId="0" xfId="1" applyFont="1" applyFill="1" applyAlignment="1">
      <alignment vertical="center"/>
    </xf>
    <xf numFmtId="0" fontId="8" fillId="0" borderId="0" xfId="1" applyFont="1" applyFill="1" applyAlignment="1">
      <alignment vertical="center"/>
    </xf>
    <xf numFmtId="0" fontId="8" fillId="0" borderId="0" xfId="1" applyFont="1" applyFill="1" applyAlignment="1">
      <alignment vertical="center" shrinkToFit="1"/>
    </xf>
    <xf numFmtId="0" fontId="6" fillId="0" borderId="10" xfId="1" applyFont="1" applyFill="1" applyBorder="1" applyAlignment="1">
      <alignment vertical="center"/>
    </xf>
    <xf numFmtId="0" fontId="6" fillId="0" borderId="14" xfId="1" applyFont="1" applyFill="1" applyBorder="1" applyAlignment="1">
      <alignment vertical="center"/>
    </xf>
    <xf numFmtId="0" fontId="6" fillId="0" borderId="9" xfId="1" applyFont="1" applyFill="1" applyBorder="1" applyAlignment="1">
      <alignment vertical="center"/>
    </xf>
    <xf numFmtId="0" fontId="6" fillId="0" borderId="2" xfId="1" applyFont="1" applyFill="1" applyBorder="1" applyAlignment="1">
      <alignment horizontal="left" vertical="center"/>
    </xf>
    <xf numFmtId="0" fontId="6" fillId="0" borderId="8" xfId="1" applyFont="1" applyFill="1" applyBorder="1" applyAlignment="1">
      <alignment vertical="center"/>
    </xf>
    <xf numFmtId="0" fontId="6" fillId="0" borderId="13" xfId="1" applyFont="1" applyFill="1" applyBorder="1" applyAlignment="1">
      <alignment vertical="center"/>
    </xf>
    <xf numFmtId="3" fontId="6" fillId="0" borderId="3" xfId="1" applyNumberFormat="1" applyFont="1" applyFill="1" applyBorder="1" applyAlignment="1">
      <alignment vertical="center"/>
    </xf>
    <xf numFmtId="0" fontId="6" fillId="0" borderId="11" xfId="1" applyFont="1" applyFill="1" applyBorder="1" applyAlignment="1">
      <alignment horizontal="right" vertical="center"/>
    </xf>
    <xf numFmtId="176" fontId="5" fillId="0" borderId="11" xfId="1" applyNumberFormat="1" applyFont="1" applyFill="1" applyBorder="1" applyAlignment="1">
      <alignment horizontal="right" vertical="center"/>
    </xf>
    <xf numFmtId="0" fontId="5" fillId="0" borderId="11" xfId="1" applyFont="1" applyFill="1" applyBorder="1" applyAlignment="1">
      <alignment horizontal="right" vertical="center"/>
    </xf>
    <xf numFmtId="0" fontId="6" fillId="0" borderId="3" xfId="1" applyFont="1" applyFill="1" applyBorder="1" applyAlignment="1">
      <alignment horizontal="right" vertical="center"/>
    </xf>
    <xf numFmtId="0" fontId="8" fillId="0" borderId="0" xfId="1" applyFont="1" applyFill="1" applyAlignment="1">
      <alignment horizontal="right" vertical="center"/>
    </xf>
    <xf numFmtId="0" fontId="8" fillId="0" borderId="0" xfId="1" applyFont="1" applyFill="1" applyBorder="1" applyAlignment="1">
      <alignment horizontal="right" vertical="center"/>
    </xf>
    <xf numFmtId="0" fontId="8" fillId="0" borderId="11" xfId="1" applyFont="1" applyFill="1" applyBorder="1" applyAlignment="1">
      <alignment vertical="center"/>
    </xf>
    <xf numFmtId="0" fontId="8" fillId="0" borderId="14" xfId="1" applyFont="1" applyFill="1" applyBorder="1" applyAlignment="1">
      <alignment vertical="center"/>
    </xf>
    <xf numFmtId="0" fontId="6" fillId="0" borderId="9" xfId="1" applyFont="1" applyFill="1" applyBorder="1" applyAlignment="1">
      <alignment horizontal="left" vertical="center"/>
    </xf>
    <xf numFmtId="9" fontId="5" fillId="0" borderId="14" xfId="1" applyNumberFormat="1" applyFont="1" applyFill="1" applyBorder="1" applyAlignment="1">
      <alignment vertical="center"/>
    </xf>
    <xf numFmtId="0" fontId="8" fillId="0" borderId="12" xfId="1" applyFont="1" applyFill="1" applyBorder="1" applyAlignment="1">
      <alignment vertical="center"/>
    </xf>
    <xf numFmtId="0" fontId="8" fillId="0" borderId="12" xfId="1" applyFont="1" applyFill="1" applyBorder="1" applyAlignment="1">
      <alignment horizontal="right" vertical="center"/>
    </xf>
    <xf numFmtId="0" fontId="8" fillId="0" borderId="10" xfId="1" applyFont="1" applyFill="1" applyBorder="1" applyAlignment="1">
      <alignment vertical="center"/>
    </xf>
    <xf numFmtId="0" fontId="8" fillId="0" borderId="13" xfId="1" applyFont="1" applyFill="1" applyBorder="1" applyAlignment="1">
      <alignment vertical="center"/>
    </xf>
    <xf numFmtId="0" fontId="8" fillId="0" borderId="15" xfId="1" applyFont="1" applyFill="1" applyBorder="1" applyAlignment="1">
      <alignment vertical="center"/>
    </xf>
    <xf numFmtId="0" fontId="8" fillId="0" borderId="3" xfId="1" applyFont="1" applyFill="1" applyBorder="1" applyAlignment="1">
      <alignment vertical="center"/>
    </xf>
    <xf numFmtId="0" fontId="8" fillId="0" borderId="4" xfId="1" applyFont="1" applyFill="1" applyBorder="1" applyAlignment="1">
      <alignment vertical="center"/>
    </xf>
    <xf numFmtId="0" fontId="8" fillId="0" borderId="8" xfId="1" applyFont="1" applyFill="1" applyBorder="1" applyAlignment="1">
      <alignment vertical="center"/>
    </xf>
    <xf numFmtId="0" fontId="8" fillId="0" borderId="11" xfId="1" applyFont="1" applyFill="1" applyBorder="1" applyAlignment="1">
      <alignment horizontal="center" vertical="center"/>
    </xf>
    <xf numFmtId="3" fontId="7" fillId="2" borderId="5" xfId="1" applyNumberFormat="1" applyFont="1" applyFill="1" applyBorder="1" applyAlignment="1">
      <alignment vertical="center"/>
    </xf>
    <xf numFmtId="0" fontId="7" fillId="3" borderId="1" xfId="1" applyFont="1" applyFill="1" applyBorder="1" applyAlignment="1">
      <alignment horizontal="center" vertical="center"/>
    </xf>
    <xf numFmtId="0" fontId="6" fillId="3" borderId="3" xfId="1" applyFont="1" applyFill="1" applyBorder="1" applyAlignment="1">
      <alignment vertical="center"/>
    </xf>
    <xf numFmtId="3" fontId="7" fillId="3" borderId="1" xfId="1" applyNumberFormat="1" applyFont="1" applyFill="1" applyBorder="1" applyAlignment="1">
      <alignment vertical="center"/>
    </xf>
    <xf numFmtId="0" fontId="5" fillId="3" borderId="3" xfId="1" applyFont="1" applyFill="1" applyBorder="1" applyAlignment="1">
      <alignment vertical="center"/>
    </xf>
    <xf numFmtId="0" fontId="6" fillId="3" borderId="1" xfId="1" applyFont="1" applyFill="1" applyBorder="1" applyAlignment="1">
      <alignment vertical="center"/>
    </xf>
    <xf numFmtId="3" fontId="7" fillId="2" borderId="1" xfId="1" applyNumberFormat="1" applyFont="1" applyFill="1" applyBorder="1" applyAlignment="1">
      <alignment vertical="center"/>
    </xf>
    <xf numFmtId="0" fontId="7" fillId="4" borderId="1" xfId="1" applyFont="1" applyFill="1" applyBorder="1" applyAlignment="1">
      <alignment horizontal="center" vertical="center"/>
    </xf>
    <xf numFmtId="0" fontId="7" fillId="4" borderId="4" xfId="1" applyFont="1" applyFill="1" applyBorder="1" applyAlignment="1">
      <alignment horizontal="center" vertical="center"/>
    </xf>
    <xf numFmtId="0" fontId="6" fillId="4" borderId="11" xfId="1" applyFont="1" applyFill="1" applyBorder="1" applyAlignment="1">
      <alignment horizontal="right" vertical="center"/>
    </xf>
    <xf numFmtId="0" fontId="6" fillId="4" borderId="12" xfId="1" applyFont="1" applyFill="1" applyBorder="1" applyAlignment="1">
      <alignment horizontal="right" vertical="center"/>
    </xf>
    <xf numFmtId="0" fontId="6" fillId="4" borderId="3" xfId="1" applyFont="1" applyFill="1" applyBorder="1" applyAlignment="1">
      <alignment horizontal="right" vertical="center"/>
    </xf>
    <xf numFmtId="3" fontId="7" fillId="4" borderId="5" xfId="1" applyNumberFormat="1" applyFont="1" applyFill="1" applyBorder="1" applyAlignment="1">
      <alignment vertical="center"/>
    </xf>
    <xf numFmtId="3" fontId="7" fillId="4" borderId="1" xfId="1" applyNumberFormat="1" applyFont="1" applyFill="1" applyBorder="1" applyAlignment="1">
      <alignment vertical="center"/>
    </xf>
    <xf numFmtId="0" fontId="4" fillId="0" borderId="0" xfId="11">
      <alignment vertical="center"/>
    </xf>
    <xf numFmtId="0" fontId="4" fillId="0" borderId="0" xfId="11" applyFont="1">
      <alignment vertical="center"/>
    </xf>
    <xf numFmtId="0" fontId="4" fillId="0" borderId="1" xfId="11" applyBorder="1">
      <alignment vertical="center"/>
    </xf>
    <xf numFmtId="0" fontId="4" fillId="0" borderId="1" xfId="11" applyFont="1" applyBorder="1">
      <alignment vertical="center"/>
    </xf>
    <xf numFmtId="0" fontId="4" fillId="0" borderId="1" xfId="11" applyFont="1" applyBorder="1" applyAlignment="1">
      <alignment horizontal="left" vertical="top"/>
    </xf>
    <xf numFmtId="177" fontId="4" fillId="0" borderId="1" xfId="11" applyNumberFormat="1" applyBorder="1" applyAlignment="1">
      <alignment horizontal="right" vertical="top"/>
    </xf>
    <xf numFmtId="0" fontId="4" fillId="5" borderId="1" xfId="11" applyFont="1" applyFill="1" applyBorder="1">
      <alignment vertical="center"/>
    </xf>
    <xf numFmtId="0" fontId="4" fillId="0" borderId="1" xfId="11" applyBorder="1" applyAlignment="1">
      <alignment horizontal="right" vertical="top"/>
    </xf>
    <xf numFmtId="177" fontId="4" fillId="0" borderId="1" xfId="11" applyNumberFormat="1" applyBorder="1">
      <alignment vertical="center"/>
    </xf>
    <xf numFmtId="9" fontId="4" fillId="0" borderId="1" xfId="11" applyNumberFormat="1" applyBorder="1">
      <alignment vertical="center"/>
    </xf>
    <xf numFmtId="9" fontId="4" fillId="0" borderId="1" xfId="11" applyNumberFormat="1" applyBorder="1" applyAlignment="1">
      <alignment horizontal="right" vertical="top"/>
    </xf>
    <xf numFmtId="0" fontId="0" fillId="0" borderId="1" xfId="11" applyFont="1" applyBorder="1">
      <alignment vertical="center"/>
    </xf>
    <xf numFmtId="0" fontId="0" fillId="0" borderId="0" xfId="11" applyFont="1">
      <alignment vertical="center"/>
    </xf>
    <xf numFmtId="0" fontId="0" fillId="5" borderId="1" xfId="11" applyFont="1" applyFill="1" applyBorder="1">
      <alignment vertical="center"/>
    </xf>
    <xf numFmtId="0" fontId="6" fillId="0" borderId="12" xfId="1" applyFont="1" applyFill="1" applyBorder="1" applyAlignment="1">
      <alignment horizontal="right" vertical="center"/>
    </xf>
    <xf numFmtId="0" fontId="6" fillId="0" borderId="11" xfId="1" applyFont="1" applyFill="1" applyBorder="1" applyAlignment="1">
      <alignment vertical="top" wrapText="1"/>
    </xf>
    <xf numFmtId="0" fontId="6" fillId="0" borderId="13" xfId="1" applyFont="1" applyFill="1" applyBorder="1" applyAlignment="1">
      <alignment vertical="top" wrapText="1"/>
    </xf>
    <xf numFmtId="0" fontId="6" fillId="0" borderId="0" xfId="1" applyFont="1" applyFill="1" applyBorder="1" applyAlignment="1">
      <alignment vertical="top" wrapText="1"/>
    </xf>
    <xf numFmtId="0" fontId="6" fillId="0" borderId="14" xfId="1" applyFont="1" applyFill="1" applyBorder="1" applyAlignment="1">
      <alignment vertical="top" wrapText="1"/>
    </xf>
    <xf numFmtId="3" fontId="5" fillId="0" borderId="3" xfId="1" applyNumberFormat="1" applyFont="1" applyFill="1" applyBorder="1" applyAlignment="1">
      <alignment horizontal="right" vertical="center"/>
    </xf>
    <xf numFmtId="0" fontId="6" fillId="0" borderId="11"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15" xfId="1" applyFont="1" applyFill="1" applyBorder="1" applyAlignment="1">
      <alignment horizontal="left" vertical="top" wrapText="1"/>
    </xf>
    <xf numFmtId="3" fontId="5" fillId="0" borderId="12" xfId="1" applyNumberFormat="1" applyFont="1" applyFill="1" applyBorder="1" applyAlignment="1">
      <alignment horizontal="right" vertical="center"/>
    </xf>
    <xf numFmtId="0" fontId="8" fillId="0" borderId="0" xfId="1" applyFont="1" applyFill="1" applyBorder="1" applyAlignment="1">
      <alignment vertical="center"/>
    </xf>
    <xf numFmtId="0" fontId="6" fillId="0" borderId="0" xfId="1" applyFont="1" applyFill="1" applyBorder="1" applyAlignment="1">
      <alignment horizontal="right" vertical="center"/>
    </xf>
    <xf numFmtId="0" fontId="5" fillId="0" borderId="13" xfId="1" applyFont="1" applyFill="1" applyBorder="1" applyAlignment="1">
      <alignment horizontal="center" vertical="center"/>
    </xf>
    <xf numFmtId="9" fontId="5" fillId="0" borderId="12" xfId="1" applyNumberFormat="1" applyFont="1" applyFill="1" applyBorder="1" applyAlignment="1">
      <alignment horizontal="right" vertical="center"/>
    </xf>
    <xf numFmtId="9" fontId="5" fillId="0" borderId="3" xfId="1" applyNumberFormat="1" applyFont="1" applyFill="1" applyBorder="1" applyAlignment="1">
      <alignment horizontal="right" vertical="center"/>
    </xf>
    <xf numFmtId="3" fontId="5" fillId="2" borderId="0" xfId="1" applyNumberFormat="1" applyFont="1" applyFill="1" applyBorder="1" applyAlignment="1">
      <alignment horizontal="right" vertical="center"/>
    </xf>
    <xf numFmtId="176" fontId="5" fillId="0" borderId="12" xfId="1" applyNumberFormat="1" applyFont="1" applyFill="1" applyBorder="1" applyAlignment="1">
      <alignment horizontal="right" vertical="center"/>
    </xf>
    <xf numFmtId="176" fontId="5" fillId="0" borderId="15" xfId="1" applyNumberFormat="1" applyFont="1" applyFill="1" applyBorder="1" applyAlignment="1">
      <alignment horizontal="right" vertical="center"/>
    </xf>
    <xf numFmtId="0" fontId="5" fillId="0" borderId="0" xfId="1" applyFont="1" applyFill="1" applyBorder="1" applyAlignment="1">
      <alignment horizontal="right" vertical="center"/>
    </xf>
    <xf numFmtId="176" fontId="5" fillId="0" borderId="14" xfId="1" applyNumberFormat="1" applyFont="1" applyFill="1" applyBorder="1" applyAlignment="1">
      <alignment horizontal="right" vertical="center"/>
    </xf>
    <xf numFmtId="9" fontId="5" fillId="0" borderId="0" xfId="1" applyNumberFormat="1" applyFont="1" applyFill="1" applyBorder="1" applyAlignment="1">
      <alignment horizontal="right" vertical="center"/>
    </xf>
    <xf numFmtId="9" fontId="5" fillId="0" borderId="11" xfId="1" applyNumberFormat="1" applyFont="1" applyFill="1" applyBorder="1" applyAlignment="1">
      <alignment horizontal="right" vertical="center"/>
    </xf>
    <xf numFmtId="9" fontId="5" fillId="0" borderId="15" xfId="1" applyNumberFormat="1" applyFont="1" applyFill="1" applyBorder="1" applyAlignment="1">
      <alignment horizontal="right" vertical="center"/>
    </xf>
    <xf numFmtId="9" fontId="5" fillId="0" borderId="13" xfId="1" applyNumberFormat="1" applyFont="1" applyFill="1" applyBorder="1" applyAlignment="1">
      <alignment horizontal="right" vertical="center"/>
    </xf>
    <xf numFmtId="9" fontId="5" fillId="0" borderId="14" xfId="1" applyNumberFormat="1" applyFont="1" applyFill="1" applyBorder="1" applyAlignment="1">
      <alignment horizontal="right" vertical="center"/>
    </xf>
    <xf numFmtId="9" fontId="5" fillId="4" borderId="11" xfId="1" applyNumberFormat="1" applyFont="1" applyFill="1" applyBorder="1" applyAlignment="1">
      <alignment horizontal="right" vertical="center"/>
    </xf>
    <xf numFmtId="9" fontId="5" fillId="4" borderId="15" xfId="1" applyNumberFormat="1" applyFont="1" applyFill="1" applyBorder="1" applyAlignment="1">
      <alignment horizontal="right" vertical="center"/>
    </xf>
    <xf numFmtId="9" fontId="5" fillId="4" borderId="13" xfId="1" applyNumberFormat="1" applyFont="1" applyFill="1" applyBorder="1" applyAlignment="1">
      <alignment horizontal="right" vertical="center"/>
    </xf>
    <xf numFmtId="9" fontId="5" fillId="4" borderId="3" xfId="1" applyNumberFormat="1" applyFont="1" applyFill="1" applyBorder="1" applyAlignment="1">
      <alignment horizontal="right" vertical="center"/>
    </xf>
    <xf numFmtId="176" fontId="6" fillId="0" borderId="15" xfId="1" applyNumberFormat="1" applyFont="1" applyFill="1" applyBorder="1" applyAlignment="1">
      <alignment horizontal="right" vertical="center"/>
    </xf>
    <xf numFmtId="176" fontId="6" fillId="0" borderId="12" xfId="1" applyNumberFormat="1" applyFont="1" applyFill="1" applyBorder="1" applyAlignment="1">
      <alignment horizontal="right" vertical="center"/>
    </xf>
    <xf numFmtId="0" fontId="3" fillId="0" borderId="12" xfId="1" applyFont="1" applyFill="1" applyBorder="1" applyAlignment="1">
      <alignment vertical="center"/>
    </xf>
    <xf numFmtId="0" fontId="3" fillId="0" borderId="10" xfId="1" applyFont="1" applyFill="1" applyBorder="1" applyAlignment="1">
      <alignment vertical="center"/>
    </xf>
    <xf numFmtId="176" fontId="6" fillId="0" borderId="14" xfId="1" applyNumberFormat="1" applyFont="1" applyFill="1" applyBorder="1" applyAlignment="1">
      <alignment horizontal="right" vertical="center"/>
    </xf>
    <xf numFmtId="176" fontId="6" fillId="0" borderId="0" xfId="1" applyNumberFormat="1" applyFont="1" applyFill="1" applyBorder="1" applyAlignment="1">
      <alignment horizontal="right" vertical="center"/>
    </xf>
    <xf numFmtId="176" fontId="6" fillId="0" borderId="9" xfId="1" applyNumberFormat="1" applyFont="1" applyFill="1" applyBorder="1" applyAlignment="1">
      <alignment horizontal="right" vertical="center"/>
    </xf>
    <xf numFmtId="0" fontId="3" fillId="0" borderId="0" xfId="1" applyFont="1" applyFill="1" applyBorder="1" applyAlignment="1">
      <alignment vertical="center"/>
    </xf>
    <xf numFmtId="0" fontId="14" fillId="0" borderId="0" xfId="1" applyFont="1" applyFill="1" applyBorder="1" applyAlignment="1">
      <alignment vertical="center"/>
    </xf>
    <xf numFmtId="0" fontId="3" fillId="0" borderId="14" xfId="1" applyFont="1" applyFill="1" applyBorder="1" applyAlignment="1">
      <alignment vertical="center"/>
    </xf>
    <xf numFmtId="0" fontId="3" fillId="0" borderId="11" xfId="1" applyFont="1" applyFill="1" applyBorder="1" applyAlignment="1">
      <alignment vertical="center"/>
    </xf>
    <xf numFmtId="0" fontId="6" fillId="0" borderId="8" xfId="1" applyFont="1" applyFill="1" applyBorder="1" applyAlignment="1">
      <alignment horizontal="left" vertical="center"/>
    </xf>
    <xf numFmtId="176" fontId="6" fillId="0" borderId="10" xfId="1" applyNumberFormat="1" applyFont="1" applyFill="1" applyBorder="1" applyAlignment="1">
      <alignment horizontal="right" vertical="center"/>
    </xf>
    <xf numFmtId="0" fontId="3" fillId="0" borderId="9" xfId="1" applyFont="1" applyFill="1" applyBorder="1" applyAlignment="1">
      <alignment vertical="center"/>
    </xf>
    <xf numFmtId="0" fontId="3" fillId="0" borderId="8" xfId="1" applyFont="1" applyFill="1" applyBorder="1" applyAlignment="1">
      <alignment vertical="center"/>
    </xf>
    <xf numFmtId="0" fontId="14" fillId="0" borderId="12" xfId="1" applyFont="1" applyFill="1" applyBorder="1" applyAlignment="1">
      <alignment vertical="center"/>
    </xf>
    <xf numFmtId="0" fontId="3" fillId="0" borderId="6" xfId="1" applyFont="1" applyFill="1" applyBorder="1" applyAlignment="1">
      <alignment vertical="center"/>
    </xf>
    <xf numFmtId="9" fontId="5" fillId="0" borderId="4" xfId="1" applyNumberFormat="1" applyFont="1" applyFill="1" applyBorder="1" applyAlignment="1">
      <alignment vertical="center"/>
    </xf>
    <xf numFmtId="0" fontId="6" fillId="0" borderId="7" xfId="1" applyFont="1" applyFill="1" applyBorder="1" applyAlignment="1">
      <alignment vertical="center"/>
    </xf>
    <xf numFmtId="0" fontId="3" fillId="0" borderId="3" xfId="1" applyFont="1" applyFill="1" applyBorder="1" applyAlignment="1">
      <alignment vertical="center"/>
    </xf>
    <xf numFmtId="0" fontId="3" fillId="0" borderId="0" xfId="1" applyFont="1" applyFill="1" applyAlignment="1">
      <alignment vertical="center"/>
    </xf>
    <xf numFmtId="176" fontId="5" fillId="0" borderId="13" xfId="1" applyNumberFormat="1" applyFont="1" applyFill="1" applyBorder="1" applyAlignment="1">
      <alignment horizontal="right" vertical="center"/>
    </xf>
    <xf numFmtId="9" fontId="5" fillId="0" borderId="13" xfId="1" applyNumberFormat="1" applyFont="1" applyFill="1" applyBorder="1" applyAlignment="1">
      <alignment vertical="center"/>
    </xf>
    <xf numFmtId="0" fontId="6" fillId="0" borderId="14"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3" borderId="2" xfId="1" applyFont="1" applyFill="1" applyBorder="1" applyAlignment="1">
      <alignment horizontal="left" vertical="center"/>
    </xf>
    <xf numFmtId="0" fontId="9" fillId="3" borderId="1" xfId="1" applyFont="1" applyFill="1" applyBorder="1" applyAlignment="1">
      <alignment vertical="center"/>
    </xf>
    <xf numFmtId="0" fontId="6" fillId="3" borderId="11" xfId="1" applyFont="1" applyFill="1" applyBorder="1" applyAlignment="1">
      <alignment vertical="center"/>
    </xf>
    <xf numFmtId="0" fontId="6" fillId="3" borderId="8" xfId="1" applyFont="1" applyFill="1" applyBorder="1" applyAlignment="1">
      <alignment horizontal="left" vertical="center"/>
    </xf>
    <xf numFmtId="0" fontId="9" fillId="0" borderId="1" xfId="1" applyFont="1" applyFill="1" applyBorder="1" applyAlignment="1">
      <alignment vertical="center"/>
    </xf>
    <xf numFmtId="0" fontId="5" fillId="0" borderId="14" xfId="1" applyFont="1" applyFill="1" applyBorder="1" applyAlignment="1">
      <alignment vertical="center"/>
    </xf>
    <xf numFmtId="0" fontId="5" fillId="0" borderId="13" xfId="1" applyFont="1" applyFill="1" applyBorder="1" applyAlignment="1">
      <alignment vertical="center"/>
    </xf>
    <xf numFmtId="9" fontId="5" fillId="0" borderId="4" xfId="1" applyNumberFormat="1" applyFont="1" applyFill="1" applyBorder="1" applyAlignment="1">
      <alignment vertical="center" wrapText="1"/>
    </xf>
    <xf numFmtId="0" fontId="14" fillId="0" borderId="3" xfId="1" applyFont="1" applyFill="1" applyBorder="1" applyAlignment="1">
      <alignment vertical="center"/>
    </xf>
    <xf numFmtId="0" fontId="6" fillId="0" borderId="7" xfId="1" applyFont="1" applyFill="1" applyBorder="1" applyAlignment="1">
      <alignment horizontal="left" vertical="top" wrapText="1"/>
    </xf>
    <xf numFmtId="0" fontId="6" fillId="0" borderId="1" xfId="8" applyFont="1" applyFill="1" applyBorder="1" applyAlignment="1">
      <alignment horizontal="center" vertical="center"/>
    </xf>
    <xf numFmtId="3" fontId="5" fillId="0" borderId="3" xfId="8" applyNumberFormat="1" applyFont="1" applyFill="1" applyBorder="1" applyAlignment="1">
      <alignment vertical="center"/>
    </xf>
    <xf numFmtId="0" fontId="6" fillId="0" borderId="2" xfId="8" applyFont="1" applyFill="1" applyBorder="1" applyAlignment="1">
      <alignment horizontal="left" vertical="center"/>
    </xf>
    <xf numFmtId="0" fontId="6" fillId="0" borderId="1" xfId="8" applyFont="1" applyFill="1" applyBorder="1" applyAlignment="1">
      <alignment vertical="center"/>
    </xf>
    <xf numFmtId="0" fontId="7" fillId="0" borderId="4" xfId="8" applyFont="1" applyFill="1" applyBorder="1" applyAlignment="1">
      <alignment horizontal="center" vertical="center"/>
    </xf>
    <xf numFmtId="3" fontId="5" fillId="2" borderId="3" xfId="1" applyNumberFormat="1" applyFont="1" applyFill="1" applyBorder="1" applyAlignment="1">
      <alignment horizontal="right" vertical="center"/>
    </xf>
    <xf numFmtId="0" fontId="6" fillId="0" borderId="11" xfId="1" applyNumberFormat="1" applyFont="1" applyFill="1" applyBorder="1" applyAlignment="1">
      <alignment vertical="center"/>
    </xf>
    <xf numFmtId="0" fontId="9" fillId="0" borderId="12" xfId="1" applyFont="1" applyFill="1" applyBorder="1" applyAlignment="1">
      <alignment horizontal="left" vertical="top" wrapText="1"/>
    </xf>
    <xf numFmtId="3" fontId="7" fillId="2" borderId="6" xfId="1" applyNumberFormat="1" applyFont="1" applyFill="1" applyBorder="1" applyAlignment="1">
      <alignment vertical="center"/>
    </xf>
    <xf numFmtId="0" fontId="9" fillId="0" borderId="0" xfId="1" applyFont="1" applyFill="1" applyBorder="1" applyAlignment="1">
      <alignment horizontal="left" vertical="center" wrapText="1"/>
    </xf>
    <xf numFmtId="0" fontId="6" fillId="0" borderId="3" xfId="1" applyNumberFormat="1" applyFont="1" applyFill="1" applyBorder="1" applyAlignment="1">
      <alignment vertical="center"/>
    </xf>
    <xf numFmtId="0" fontId="6" fillId="0" borderId="2" xfId="1" applyNumberFormat="1" applyFont="1" applyFill="1" applyBorder="1" applyAlignment="1">
      <alignment vertical="center"/>
    </xf>
    <xf numFmtId="0" fontId="9" fillId="0" borderId="7" xfId="1" applyFont="1" applyFill="1" applyBorder="1" applyAlignment="1">
      <alignment horizontal="left" vertical="top" wrapText="1"/>
    </xf>
    <xf numFmtId="0" fontId="9" fillId="0" borderId="6" xfId="1" applyFont="1" applyFill="1" applyBorder="1" applyAlignment="1">
      <alignment horizontal="left" vertical="top" wrapText="1"/>
    </xf>
    <xf numFmtId="0" fontId="6" fillId="0" borderId="6" xfId="1" applyFont="1" applyFill="1" applyBorder="1" applyAlignment="1">
      <alignment horizontal="left" vertical="top"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top" wrapText="1"/>
    </xf>
    <xf numFmtId="0" fontId="9" fillId="0" borderId="14" xfId="1" applyFont="1" applyFill="1" applyBorder="1" applyAlignment="1">
      <alignment horizontal="left" vertical="top" wrapText="1"/>
    </xf>
    <xf numFmtId="0" fontId="15" fillId="0" borderId="13" xfId="1" applyFont="1" applyFill="1" applyBorder="1" applyAlignment="1">
      <alignment vertical="center"/>
    </xf>
    <xf numFmtId="0" fontId="15" fillId="0" borderId="11" xfId="1" applyFont="1" applyFill="1" applyBorder="1" applyAlignment="1">
      <alignment vertical="center"/>
    </xf>
    <xf numFmtId="0" fontId="20" fillId="0" borderId="0" xfId="1" applyFont="1" applyFill="1" applyAlignment="1">
      <alignment vertical="center"/>
    </xf>
    <xf numFmtId="9" fontId="9" fillId="0" borderId="13" xfId="1" applyNumberFormat="1" applyFont="1" applyFill="1" applyBorder="1" applyAlignment="1">
      <alignment vertical="top" wrapText="1"/>
    </xf>
    <xf numFmtId="9" fontId="9" fillId="0" borderId="11" xfId="1" applyNumberFormat="1" applyFont="1" applyFill="1" applyBorder="1" applyAlignment="1">
      <alignment vertical="top" wrapText="1"/>
    </xf>
    <xf numFmtId="0" fontId="9" fillId="0" borderId="9" xfId="1" applyFont="1" applyFill="1" applyBorder="1" applyAlignment="1">
      <alignment horizontal="left" vertical="center" wrapText="1"/>
    </xf>
    <xf numFmtId="176" fontId="6" fillId="0" borderId="6" xfId="1" applyNumberFormat="1" applyFont="1" applyFill="1" applyBorder="1" applyAlignment="1">
      <alignment horizontal="right" vertical="center"/>
    </xf>
    <xf numFmtId="9" fontId="5" fillId="4" borderId="4" xfId="1" applyNumberFormat="1" applyFont="1" applyFill="1" applyBorder="1" applyAlignment="1">
      <alignment vertical="center"/>
    </xf>
    <xf numFmtId="0" fontId="6" fillId="4" borderId="3" xfId="1" applyNumberFormat="1" applyFont="1" applyFill="1" applyBorder="1" applyAlignment="1">
      <alignment vertical="center"/>
    </xf>
    <xf numFmtId="0" fontId="8" fillId="4" borderId="15" xfId="1" applyFont="1" applyFill="1" applyBorder="1" applyAlignment="1">
      <alignment vertical="center"/>
    </xf>
    <xf numFmtId="0" fontId="8" fillId="4" borderId="12" xfId="1" applyFont="1" applyFill="1" applyBorder="1" applyAlignment="1">
      <alignment vertical="center"/>
    </xf>
    <xf numFmtId="0" fontId="6" fillId="4" borderId="12" xfId="1" applyFont="1" applyFill="1" applyBorder="1" applyAlignment="1">
      <alignment vertical="center"/>
    </xf>
    <xf numFmtId="0" fontId="9" fillId="4" borderId="15" xfId="1" applyFont="1" applyFill="1" applyBorder="1" applyAlignment="1">
      <alignment horizontal="left" vertical="top" wrapText="1"/>
    </xf>
    <xf numFmtId="0" fontId="6" fillId="4" borderId="1" xfId="1" applyFont="1" applyFill="1" applyBorder="1" applyAlignment="1">
      <alignment vertical="center"/>
    </xf>
    <xf numFmtId="9" fontId="5" fillId="4" borderId="14" xfId="1" applyNumberFormat="1" applyFont="1" applyFill="1" applyBorder="1" applyAlignment="1">
      <alignment vertical="center"/>
    </xf>
    <xf numFmtId="0" fontId="6" fillId="4" borderId="0" xfId="1" applyFont="1" applyFill="1" applyBorder="1" applyAlignment="1">
      <alignment horizontal="right" vertical="center"/>
    </xf>
    <xf numFmtId="0" fontId="6" fillId="4" borderId="0" xfId="1" applyFont="1" applyFill="1" applyBorder="1" applyAlignment="1">
      <alignment vertical="center"/>
    </xf>
    <xf numFmtId="0" fontId="9" fillId="4" borderId="14" xfId="1" applyFont="1" applyFill="1" applyBorder="1" applyAlignment="1">
      <alignment horizontal="left" vertical="top" wrapText="1"/>
    </xf>
    <xf numFmtId="9" fontId="5" fillId="4" borderId="13" xfId="1" applyNumberFormat="1" applyFont="1" applyFill="1" applyBorder="1" applyAlignment="1">
      <alignment vertical="center"/>
    </xf>
    <xf numFmtId="0" fontId="6" fillId="4" borderId="11" xfId="1" applyNumberFormat="1" applyFont="1" applyFill="1" applyBorder="1" applyAlignment="1">
      <alignment vertical="center"/>
    </xf>
    <xf numFmtId="0" fontId="6" fillId="4" borderId="10" xfId="1" applyFont="1" applyFill="1" applyBorder="1" applyAlignment="1">
      <alignment vertical="center"/>
    </xf>
    <xf numFmtId="0" fontId="6" fillId="4" borderId="8" xfId="1" applyFont="1" applyFill="1" applyBorder="1" applyAlignment="1">
      <alignment vertical="center"/>
    </xf>
    <xf numFmtId="0" fontId="6" fillId="4" borderId="11" xfId="1" applyFont="1" applyFill="1" applyBorder="1" applyAlignment="1">
      <alignment vertical="center"/>
    </xf>
    <xf numFmtId="0" fontId="9" fillId="0" borderId="9"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3" borderId="8" xfId="1" applyFont="1" applyFill="1" applyBorder="1" applyAlignment="1">
      <alignment horizontal="left" vertical="top" wrapText="1"/>
    </xf>
    <xf numFmtId="0" fontId="6" fillId="3" borderId="10" xfId="1" applyFont="1" applyFill="1" applyBorder="1" applyAlignment="1">
      <alignment horizontal="left" vertical="top" wrapText="1"/>
    </xf>
    <xf numFmtId="0" fontId="8" fillId="0" borderId="11" xfId="1" applyFont="1" applyFill="1" applyBorder="1" applyAlignment="1">
      <alignment horizontal="center" vertical="center"/>
    </xf>
    <xf numFmtId="0" fontId="6" fillId="0" borderId="10" xfId="1" applyFont="1" applyFill="1" applyBorder="1" applyAlignment="1">
      <alignment horizontal="left" vertical="top" wrapText="1"/>
    </xf>
    <xf numFmtId="0" fontId="6" fillId="0" borderId="5" xfId="1" applyFont="1" applyFill="1" applyBorder="1" applyAlignment="1">
      <alignment vertical="top" wrapText="1"/>
    </xf>
    <xf numFmtId="0" fontId="6" fillId="0" borderId="6" xfId="1" applyFont="1" applyFill="1" applyBorder="1" applyAlignment="1">
      <alignment vertical="top" wrapText="1"/>
    </xf>
    <xf numFmtId="0" fontId="6" fillId="0" borderId="8" xfId="1" applyFont="1" applyFill="1" applyBorder="1" applyAlignment="1">
      <alignment vertical="top" wrapText="1"/>
    </xf>
    <xf numFmtId="0" fontId="6" fillId="0" borderId="9" xfId="1" applyFont="1" applyFill="1" applyBorder="1" applyAlignment="1">
      <alignment vertical="top" wrapText="1"/>
    </xf>
    <xf numFmtId="0" fontId="6" fillId="0" borderId="5" xfId="1" applyFont="1" applyFill="1" applyBorder="1" applyAlignment="1">
      <alignment horizontal="left" vertical="top" wrapText="1"/>
    </xf>
    <xf numFmtId="0" fontId="6" fillId="0" borderId="6"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10"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7" xfId="1" applyFont="1" applyFill="1" applyBorder="1" applyAlignment="1">
      <alignment vertical="top" wrapText="1"/>
    </xf>
    <xf numFmtId="0" fontId="6" fillId="0" borderId="10" xfId="1" applyFont="1" applyFill="1" applyBorder="1" applyAlignment="1">
      <alignment vertical="top" wrapText="1"/>
    </xf>
    <xf numFmtId="0" fontId="6" fillId="3" borderId="9" xfId="1" applyFont="1" applyFill="1" applyBorder="1" applyAlignment="1">
      <alignment horizontal="left" vertical="top" wrapText="1"/>
    </xf>
    <xf numFmtId="0" fontId="0" fillId="0" borderId="6" xfId="0" applyBorder="1" applyAlignment="1">
      <alignment horizontal="left" vertical="top" wrapText="1"/>
    </xf>
    <xf numFmtId="0" fontId="6" fillId="0" borderId="0" xfId="1" applyFont="1" applyFill="1" applyBorder="1" applyAlignment="1">
      <alignment vertical="top" wrapText="1"/>
    </xf>
    <xf numFmtId="0" fontId="6" fillId="0" borderId="12" xfId="1" applyFont="1" applyFill="1" applyBorder="1" applyAlignment="1">
      <alignment vertical="top" wrapText="1"/>
    </xf>
    <xf numFmtId="0" fontId="6" fillId="0" borderId="8" xfId="1" applyFont="1" applyFill="1" applyBorder="1" applyAlignment="1">
      <alignment vertical="top"/>
    </xf>
    <xf numFmtId="0" fontId="6" fillId="0" borderId="9" xfId="1" applyFont="1" applyFill="1" applyBorder="1" applyAlignment="1">
      <alignment vertical="top"/>
    </xf>
    <xf numFmtId="0" fontId="9" fillId="0" borderId="5" xfId="1" applyFont="1" applyFill="1" applyBorder="1" applyAlignment="1">
      <alignment vertical="top" wrapText="1"/>
    </xf>
    <xf numFmtId="0" fontId="9" fillId="0" borderId="6" xfId="1" applyFont="1" applyFill="1" applyBorder="1" applyAlignment="1">
      <alignment vertical="top" wrapText="1"/>
    </xf>
    <xf numFmtId="0" fontId="3" fillId="0" borderId="8" xfId="1" applyFont="1" applyFill="1" applyBorder="1" applyAlignment="1">
      <alignment vertical="top" wrapText="1"/>
    </xf>
    <xf numFmtId="0" fontId="3" fillId="0" borderId="9" xfId="1" applyFont="1" applyFill="1" applyBorder="1" applyAlignment="1">
      <alignment vertical="top" wrapText="1"/>
    </xf>
    <xf numFmtId="0" fontId="9" fillId="0" borderId="8" xfId="1" applyFont="1" applyFill="1" applyBorder="1" applyAlignment="1">
      <alignment horizontal="left" vertical="center" wrapText="1"/>
    </xf>
    <xf numFmtId="0" fontId="9" fillId="0" borderId="9" xfId="1" applyFont="1" applyFill="1" applyBorder="1" applyAlignment="1">
      <alignment horizontal="left" vertical="center" wrapText="1"/>
    </xf>
    <xf numFmtId="0" fontId="3" fillId="0" borderId="5" xfId="1" applyFont="1" applyFill="1" applyBorder="1" applyAlignment="1">
      <alignment vertical="top" wrapText="1"/>
    </xf>
    <xf numFmtId="0" fontId="3" fillId="0" borderId="6" xfId="1" applyFont="1" applyFill="1" applyBorder="1" applyAlignment="1">
      <alignment vertical="top" wrapText="1"/>
    </xf>
    <xf numFmtId="9" fontId="6" fillId="0" borderId="8" xfId="1" applyNumberFormat="1" applyFont="1" applyFill="1" applyBorder="1" applyAlignment="1">
      <alignment vertical="top" wrapText="1"/>
    </xf>
    <xf numFmtId="9" fontId="6" fillId="0" borderId="9" xfId="1" applyNumberFormat="1" applyFont="1" applyFill="1" applyBorder="1" applyAlignment="1">
      <alignment vertical="top" wrapText="1"/>
    </xf>
    <xf numFmtId="0" fontId="9" fillId="4" borderId="5" xfId="1" applyFont="1" applyFill="1" applyBorder="1" applyAlignment="1">
      <alignment horizontal="left" vertical="top" wrapText="1"/>
    </xf>
    <xf numFmtId="0" fontId="9" fillId="4" borderId="6" xfId="1" applyFont="1" applyFill="1" applyBorder="1" applyAlignment="1">
      <alignment horizontal="left" vertical="top" wrapText="1"/>
    </xf>
    <xf numFmtId="0" fontId="6" fillId="4" borderId="8" xfId="1" applyFont="1" applyFill="1" applyBorder="1" applyAlignment="1">
      <alignment vertical="top" wrapText="1"/>
    </xf>
    <xf numFmtId="0" fontId="6" fillId="4" borderId="9" xfId="1" applyFont="1" applyFill="1" applyBorder="1" applyAlignment="1">
      <alignment vertical="top" wrapText="1"/>
    </xf>
    <xf numFmtId="0" fontId="6" fillId="4" borderId="10" xfId="1" applyFont="1" applyFill="1" applyBorder="1" applyAlignment="1">
      <alignment vertical="top" wrapText="1"/>
    </xf>
  </cellXfs>
  <cellStyles count="18">
    <cellStyle name="桁区切り 2" xfId="2" xr:uid="{00000000-0005-0000-0000-000001000000}"/>
    <cellStyle name="標準" xfId="0" builtinId="0"/>
    <cellStyle name="標準 10" xfId="6" xr:uid="{00000000-0005-0000-0000-000003000000}"/>
    <cellStyle name="標準 11" xfId="12" xr:uid="{00000000-0005-0000-0000-000004000000}"/>
    <cellStyle name="標準 13" xfId="13" xr:uid="{00000000-0005-0000-0000-000005000000}"/>
    <cellStyle name="標準 14" xfId="5" xr:uid="{00000000-0005-0000-0000-000006000000}"/>
    <cellStyle name="標準 14 2" xfId="7" xr:uid="{00000000-0005-0000-0000-000007000000}"/>
    <cellStyle name="標準 2" xfId="1" xr:uid="{00000000-0005-0000-0000-000008000000}"/>
    <cellStyle name="標準 2 2" xfId="8" xr:uid="{00000000-0005-0000-0000-000009000000}"/>
    <cellStyle name="標準 2 2 2" xfId="10" xr:uid="{00000000-0005-0000-0000-00000A000000}"/>
    <cellStyle name="標準 2 2 3" xfId="17" xr:uid="{00000000-0005-0000-0000-00000B000000}"/>
    <cellStyle name="標準 2 3" xfId="11" xr:uid="{00000000-0005-0000-0000-00000C000000}"/>
    <cellStyle name="標準 3" xfId="3" xr:uid="{00000000-0005-0000-0000-00000D000000}"/>
    <cellStyle name="標準 3 2" xfId="16" xr:uid="{00000000-0005-0000-0000-00000E000000}"/>
    <cellStyle name="標準 4" xfId="14" xr:uid="{00000000-0005-0000-0000-00000F000000}"/>
    <cellStyle name="標準 5" xfId="9" xr:uid="{00000000-0005-0000-0000-000010000000}"/>
    <cellStyle name="標準 76" xfId="4" xr:uid="{00000000-0005-0000-0000-000011000000}"/>
    <cellStyle name="標準 9" xfId="1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83"/>
  <sheetViews>
    <sheetView workbookViewId="0">
      <selection activeCell="C4" sqref="C4"/>
    </sheetView>
  </sheetViews>
  <sheetFormatPr defaultColWidth="9" defaultRowHeight="12.9" x14ac:dyDescent="0.3"/>
  <cols>
    <col min="1" max="1" width="9" style="80"/>
    <col min="2" max="2" width="52.3671875" style="80" customWidth="1"/>
    <col min="3" max="3" width="8.47265625" style="80" customWidth="1"/>
    <col min="4" max="16384" width="9" style="80"/>
  </cols>
  <sheetData>
    <row r="1" spans="1:3" x14ac:dyDescent="0.3">
      <c r="B1" s="81" t="s">
        <v>1441</v>
      </c>
    </row>
    <row r="3" spans="1:3" x14ac:dyDescent="0.3">
      <c r="A3" s="82" t="s">
        <v>22</v>
      </c>
      <c r="B3" s="91" t="s">
        <v>290</v>
      </c>
      <c r="C3" s="84" t="s">
        <v>23</v>
      </c>
    </row>
    <row r="4" spans="1:3" x14ac:dyDescent="0.3">
      <c r="A4" s="82">
        <v>1</v>
      </c>
      <c r="B4" s="83" t="s">
        <v>1440</v>
      </c>
      <c r="C4" s="85">
        <v>249</v>
      </c>
    </row>
    <row r="5" spans="1:3" x14ac:dyDescent="0.3">
      <c r="A5" s="82">
        <v>2</v>
      </c>
      <c r="B5" s="82" t="s">
        <v>24</v>
      </c>
      <c r="C5" s="85">
        <v>393</v>
      </c>
    </row>
    <row r="6" spans="1:3" x14ac:dyDescent="0.3">
      <c r="A6" s="82">
        <v>3</v>
      </c>
      <c r="B6" s="82" t="s">
        <v>25</v>
      </c>
      <c r="C6" s="85">
        <v>571</v>
      </c>
    </row>
    <row r="7" spans="1:3" x14ac:dyDescent="0.3">
      <c r="A7" s="82">
        <v>4</v>
      </c>
      <c r="B7" s="82" t="s">
        <v>26</v>
      </c>
      <c r="C7" s="85">
        <v>652</v>
      </c>
    </row>
    <row r="8" spans="1:3" x14ac:dyDescent="0.3">
      <c r="A8" s="82">
        <v>5</v>
      </c>
      <c r="B8" s="82" t="s">
        <v>27</v>
      </c>
      <c r="C8" s="85">
        <v>734</v>
      </c>
    </row>
    <row r="9" spans="1:3" x14ac:dyDescent="0.3">
      <c r="A9" s="82">
        <v>6</v>
      </c>
      <c r="B9" s="82" t="s">
        <v>28</v>
      </c>
      <c r="C9" s="85">
        <v>815</v>
      </c>
    </row>
    <row r="10" spans="1:3" x14ac:dyDescent="0.3">
      <c r="A10" s="82">
        <v>7</v>
      </c>
      <c r="B10" s="82" t="s">
        <v>29</v>
      </c>
      <c r="C10" s="85">
        <v>896</v>
      </c>
    </row>
    <row r="11" spans="1:3" x14ac:dyDescent="0.3">
      <c r="A11" s="82">
        <v>8</v>
      </c>
      <c r="B11" s="82" t="s">
        <v>30</v>
      </c>
      <c r="C11" s="85">
        <v>977</v>
      </c>
    </row>
    <row r="12" spans="1:3" x14ac:dyDescent="0.3">
      <c r="A12" s="82">
        <v>9</v>
      </c>
      <c r="B12" s="82" t="s">
        <v>31</v>
      </c>
      <c r="C12" s="85">
        <v>1058</v>
      </c>
    </row>
    <row r="13" spans="1:3" x14ac:dyDescent="0.3">
      <c r="A13" s="82">
        <v>10</v>
      </c>
      <c r="B13" s="82" t="s">
        <v>32</v>
      </c>
      <c r="C13" s="85">
        <v>1139</v>
      </c>
    </row>
    <row r="14" spans="1:3" x14ac:dyDescent="0.3">
      <c r="A14" s="82">
        <v>11</v>
      </c>
      <c r="B14" s="82" t="s">
        <v>33</v>
      </c>
      <c r="C14" s="85">
        <v>1220</v>
      </c>
    </row>
    <row r="15" spans="1:3" x14ac:dyDescent="0.3">
      <c r="A15" s="82">
        <v>12</v>
      </c>
      <c r="B15" s="82" t="s">
        <v>34</v>
      </c>
      <c r="C15" s="85">
        <v>1301</v>
      </c>
    </row>
    <row r="16" spans="1:3" x14ac:dyDescent="0.3">
      <c r="A16" s="82">
        <v>13</v>
      </c>
      <c r="B16" s="82" t="s">
        <v>35</v>
      </c>
      <c r="C16" s="85">
        <v>1382</v>
      </c>
    </row>
    <row r="17" spans="1:3" x14ac:dyDescent="0.3">
      <c r="A17" s="82">
        <v>14</v>
      </c>
      <c r="B17" s="82" t="s">
        <v>36</v>
      </c>
      <c r="C17" s="85">
        <v>1463</v>
      </c>
    </row>
    <row r="18" spans="1:3" x14ac:dyDescent="0.3">
      <c r="A18" s="82">
        <v>15</v>
      </c>
      <c r="B18" s="82" t="s">
        <v>37</v>
      </c>
      <c r="C18" s="85">
        <v>1544</v>
      </c>
    </row>
    <row r="19" spans="1:3" x14ac:dyDescent="0.3">
      <c r="A19" s="82">
        <v>16</v>
      </c>
      <c r="B19" s="82" t="s">
        <v>38</v>
      </c>
      <c r="C19" s="85">
        <v>1625</v>
      </c>
    </row>
    <row r="20" spans="1:3" x14ac:dyDescent="0.3">
      <c r="A20" s="82">
        <v>17</v>
      </c>
      <c r="B20" s="82" t="s">
        <v>39</v>
      </c>
      <c r="C20" s="85">
        <v>1706</v>
      </c>
    </row>
    <row r="21" spans="1:3" x14ac:dyDescent="0.3">
      <c r="A21" s="82">
        <v>18</v>
      </c>
      <c r="B21" s="82" t="s">
        <v>40</v>
      </c>
      <c r="C21" s="85">
        <v>1787</v>
      </c>
    </row>
    <row r="22" spans="1:3" x14ac:dyDescent="0.3">
      <c r="A22" s="82">
        <v>19</v>
      </c>
      <c r="B22" s="82" t="s">
        <v>41</v>
      </c>
      <c r="C22" s="85">
        <v>1868</v>
      </c>
    </row>
    <row r="23" spans="1:3" x14ac:dyDescent="0.3">
      <c r="A23" s="82">
        <v>20</v>
      </c>
      <c r="B23" s="82" t="s">
        <v>42</v>
      </c>
      <c r="C23" s="85">
        <v>1949</v>
      </c>
    </row>
    <row r="24" spans="1:3" x14ac:dyDescent="0.3">
      <c r="A24" s="82">
        <v>21</v>
      </c>
      <c r="B24" s="82" t="s">
        <v>43</v>
      </c>
      <c r="C24" s="85">
        <v>2030</v>
      </c>
    </row>
    <row r="25" spans="1:3" x14ac:dyDescent="0.3">
      <c r="A25" s="82">
        <v>22</v>
      </c>
      <c r="B25" s="83" t="s">
        <v>1439</v>
      </c>
      <c r="C25" s="85">
        <v>81</v>
      </c>
    </row>
    <row r="26" spans="1:3" x14ac:dyDescent="0.3">
      <c r="A26" s="82">
        <v>23</v>
      </c>
      <c r="B26" s="82" t="s">
        <v>44</v>
      </c>
      <c r="C26" s="85">
        <v>162</v>
      </c>
    </row>
    <row r="27" spans="1:3" x14ac:dyDescent="0.3">
      <c r="A27" s="82">
        <v>24</v>
      </c>
      <c r="B27" s="82" t="s">
        <v>45</v>
      </c>
      <c r="C27" s="85">
        <v>243</v>
      </c>
    </row>
    <row r="28" spans="1:3" x14ac:dyDescent="0.3">
      <c r="A28" s="82">
        <v>25</v>
      </c>
      <c r="B28" s="82" t="s">
        <v>46</v>
      </c>
      <c r="C28" s="85">
        <v>324</v>
      </c>
    </row>
    <row r="29" spans="1:3" x14ac:dyDescent="0.3">
      <c r="A29" s="82">
        <v>26</v>
      </c>
      <c r="B29" s="82" t="s">
        <v>47</v>
      </c>
      <c r="C29" s="85">
        <v>405</v>
      </c>
    </row>
    <row r="30" spans="1:3" x14ac:dyDescent="0.3">
      <c r="A30" s="82">
        <v>27</v>
      </c>
      <c r="B30" s="82" t="s">
        <v>48</v>
      </c>
      <c r="C30" s="85">
        <v>486</v>
      </c>
    </row>
    <row r="31" spans="1:3" x14ac:dyDescent="0.3">
      <c r="A31" s="82">
        <v>28</v>
      </c>
      <c r="B31" s="82" t="s">
        <v>49</v>
      </c>
      <c r="C31" s="85">
        <v>567</v>
      </c>
    </row>
    <row r="32" spans="1:3" x14ac:dyDescent="0.3">
      <c r="A32" s="82">
        <v>29</v>
      </c>
      <c r="B32" s="82" t="s">
        <v>50</v>
      </c>
      <c r="C32" s="85">
        <v>648</v>
      </c>
    </row>
    <row r="33" spans="1:3" x14ac:dyDescent="0.3">
      <c r="A33" s="82">
        <v>30</v>
      </c>
      <c r="B33" s="82" t="s">
        <v>51</v>
      </c>
      <c r="C33" s="85">
        <v>729</v>
      </c>
    </row>
    <row r="34" spans="1:3" x14ac:dyDescent="0.3">
      <c r="A34" s="82">
        <v>31</v>
      </c>
      <c r="B34" s="82" t="s">
        <v>52</v>
      </c>
      <c r="C34" s="85">
        <v>810</v>
      </c>
    </row>
    <row r="35" spans="1:3" x14ac:dyDescent="0.3">
      <c r="A35" s="82">
        <v>32</v>
      </c>
      <c r="B35" s="82" t="s">
        <v>53</v>
      </c>
      <c r="C35" s="85">
        <v>891</v>
      </c>
    </row>
    <row r="36" spans="1:3" x14ac:dyDescent="0.3">
      <c r="A36" s="82">
        <v>33</v>
      </c>
      <c r="B36" s="82" t="s">
        <v>54</v>
      </c>
      <c r="C36" s="85">
        <v>972</v>
      </c>
    </row>
    <row r="37" spans="1:3" x14ac:dyDescent="0.3">
      <c r="A37" s="82">
        <v>34</v>
      </c>
      <c r="B37" s="82" t="s">
        <v>55</v>
      </c>
      <c r="C37" s="85">
        <v>1053</v>
      </c>
    </row>
    <row r="38" spans="1:3" x14ac:dyDescent="0.3">
      <c r="A38" s="82">
        <v>35</v>
      </c>
      <c r="B38" s="82" t="s">
        <v>56</v>
      </c>
      <c r="C38" s="85">
        <v>1134</v>
      </c>
    </row>
    <row r="39" spans="1:3" x14ac:dyDescent="0.3">
      <c r="A39" s="82">
        <v>36</v>
      </c>
      <c r="B39" s="82" t="s">
        <v>57</v>
      </c>
      <c r="C39" s="85">
        <v>1215</v>
      </c>
    </row>
    <row r="40" spans="1:3" x14ac:dyDescent="0.3">
      <c r="A40" s="82">
        <v>37</v>
      </c>
      <c r="B40" s="82" t="s">
        <v>58</v>
      </c>
      <c r="C40" s="85">
        <v>1296</v>
      </c>
    </row>
    <row r="41" spans="1:3" x14ac:dyDescent="0.3">
      <c r="A41" s="82">
        <v>38</v>
      </c>
      <c r="B41" s="82" t="s">
        <v>59</v>
      </c>
      <c r="C41" s="85">
        <v>1377</v>
      </c>
    </row>
    <row r="42" spans="1:3" x14ac:dyDescent="0.3">
      <c r="A42" s="82">
        <v>39</v>
      </c>
      <c r="B42" s="82" t="s">
        <v>60</v>
      </c>
      <c r="C42" s="85">
        <v>1458</v>
      </c>
    </row>
    <row r="43" spans="1:3" x14ac:dyDescent="0.3">
      <c r="A43" s="82">
        <v>40</v>
      </c>
      <c r="B43" s="82" t="s">
        <v>61</v>
      </c>
      <c r="C43" s="85">
        <v>1539</v>
      </c>
    </row>
    <row r="44" spans="1:3" x14ac:dyDescent="0.3">
      <c r="A44" s="82">
        <v>41</v>
      </c>
      <c r="B44" s="82" t="s">
        <v>62</v>
      </c>
      <c r="C44" s="85">
        <v>1620</v>
      </c>
    </row>
    <row r="45" spans="1:3" x14ac:dyDescent="0.3">
      <c r="A45" s="82">
        <v>42</v>
      </c>
      <c r="B45" s="82" t="s">
        <v>63</v>
      </c>
      <c r="C45" s="85">
        <v>1701</v>
      </c>
    </row>
    <row r="46" spans="1:3" x14ac:dyDescent="0.3">
      <c r="A46" s="82">
        <v>43</v>
      </c>
      <c r="B46" s="86" t="s">
        <v>1438</v>
      </c>
      <c r="C46" s="85">
        <v>184</v>
      </c>
    </row>
    <row r="47" spans="1:3" x14ac:dyDescent="0.3">
      <c r="A47" s="82">
        <v>44</v>
      </c>
      <c r="B47" s="86" t="s">
        <v>1437</v>
      </c>
      <c r="C47" s="85">
        <v>274</v>
      </c>
    </row>
    <row r="48" spans="1:3" x14ac:dyDescent="0.3">
      <c r="A48" s="82">
        <v>45</v>
      </c>
      <c r="B48" s="86" t="s">
        <v>1436</v>
      </c>
      <c r="C48" s="85">
        <v>366</v>
      </c>
    </row>
    <row r="49" spans="1:3" x14ac:dyDescent="0.3">
      <c r="A49" s="82">
        <v>46</v>
      </c>
      <c r="B49" s="86" t="s">
        <v>64</v>
      </c>
      <c r="C49" s="85">
        <v>457</v>
      </c>
    </row>
    <row r="50" spans="1:3" x14ac:dyDescent="0.3">
      <c r="A50" s="82">
        <v>47</v>
      </c>
      <c r="B50" s="86" t="s">
        <v>1435</v>
      </c>
      <c r="C50" s="85">
        <v>549</v>
      </c>
    </row>
    <row r="51" spans="1:3" x14ac:dyDescent="0.3">
      <c r="A51" s="82">
        <v>48</v>
      </c>
      <c r="B51" s="86" t="s">
        <v>1434</v>
      </c>
      <c r="C51" s="85">
        <v>633</v>
      </c>
    </row>
    <row r="52" spans="1:3" x14ac:dyDescent="0.3">
      <c r="A52" s="82">
        <v>49</v>
      </c>
      <c r="B52" s="86" t="s">
        <v>1433</v>
      </c>
      <c r="C52" s="85">
        <v>717</v>
      </c>
    </row>
    <row r="53" spans="1:3" x14ac:dyDescent="0.3">
      <c r="A53" s="82">
        <v>50</v>
      </c>
      <c r="B53" s="86" t="s">
        <v>1432</v>
      </c>
      <c r="C53" s="85">
        <v>801</v>
      </c>
    </row>
    <row r="54" spans="1:3" x14ac:dyDescent="0.3">
      <c r="A54" s="82">
        <v>51</v>
      </c>
      <c r="B54" s="86" t="s">
        <v>1431</v>
      </c>
      <c r="C54" s="85">
        <v>885</v>
      </c>
    </row>
    <row r="55" spans="1:3" x14ac:dyDescent="0.3">
      <c r="A55" s="82">
        <v>52</v>
      </c>
      <c r="B55" s="86" t="s">
        <v>1430</v>
      </c>
      <c r="C55" s="85">
        <v>969</v>
      </c>
    </row>
    <row r="56" spans="1:3" x14ac:dyDescent="0.3">
      <c r="A56" s="82">
        <v>53</v>
      </c>
      <c r="B56" s="86" t="s">
        <v>1429</v>
      </c>
      <c r="C56" s="85">
        <v>1053</v>
      </c>
    </row>
    <row r="57" spans="1:3" x14ac:dyDescent="0.3">
      <c r="A57" s="82">
        <v>54</v>
      </c>
      <c r="B57" s="86" t="s">
        <v>1428</v>
      </c>
      <c r="C57" s="85">
        <v>1137</v>
      </c>
    </row>
    <row r="58" spans="1:3" x14ac:dyDescent="0.3">
      <c r="A58" s="82">
        <v>55</v>
      </c>
      <c r="B58" s="86" t="s">
        <v>1427</v>
      </c>
      <c r="C58" s="85">
        <v>1221</v>
      </c>
    </row>
    <row r="59" spans="1:3" x14ac:dyDescent="0.3">
      <c r="A59" s="82">
        <v>56</v>
      </c>
      <c r="B59" s="86" t="s">
        <v>1426</v>
      </c>
      <c r="C59" s="85">
        <v>1305</v>
      </c>
    </row>
    <row r="60" spans="1:3" x14ac:dyDescent="0.3">
      <c r="A60" s="82">
        <v>57</v>
      </c>
      <c r="B60" s="86" t="s">
        <v>1425</v>
      </c>
      <c r="C60" s="85">
        <v>1389</v>
      </c>
    </row>
    <row r="61" spans="1:3" x14ac:dyDescent="0.3">
      <c r="A61" s="82">
        <v>58</v>
      </c>
      <c r="B61" s="86" t="s">
        <v>1424</v>
      </c>
      <c r="C61" s="85">
        <v>1473</v>
      </c>
    </row>
    <row r="62" spans="1:3" x14ac:dyDescent="0.3">
      <c r="A62" s="82">
        <v>59</v>
      </c>
      <c r="B62" s="86" t="s">
        <v>1423</v>
      </c>
      <c r="C62" s="85">
        <v>1557</v>
      </c>
    </row>
    <row r="63" spans="1:3" x14ac:dyDescent="0.3">
      <c r="A63" s="82">
        <v>60</v>
      </c>
      <c r="B63" s="86" t="s">
        <v>1422</v>
      </c>
      <c r="C63" s="85">
        <v>1641</v>
      </c>
    </row>
    <row r="64" spans="1:3" x14ac:dyDescent="0.3">
      <c r="A64" s="82">
        <v>61</v>
      </c>
      <c r="B64" s="86" t="s">
        <v>1421</v>
      </c>
      <c r="C64" s="85">
        <v>1725</v>
      </c>
    </row>
    <row r="65" spans="1:5" x14ac:dyDescent="0.3">
      <c r="A65" s="82">
        <v>62</v>
      </c>
      <c r="B65" s="86" t="s">
        <v>1420</v>
      </c>
      <c r="C65" s="85">
        <v>1809</v>
      </c>
    </row>
    <row r="66" spans="1:5" x14ac:dyDescent="0.3">
      <c r="A66" s="82">
        <v>63</v>
      </c>
      <c r="B66" s="93" t="s">
        <v>1419</v>
      </c>
      <c r="C66" s="85">
        <v>84</v>
      </c>
      <c r="E66" s="92"/>
    </row>
    <row r="67" spans="1:5" x14ac:dyDescent="0.3">
      <c r="A67" s="82">
        <v>64</v>
      </c>
      <c r="B67" s="93" t="s">
        <v>1418</v>
      </c>
      <c r="C67" s="85">
        <v>168</v>
      </c>
    </row>
    <row r="68" spans="1:5" x14ac:dyDescent="0.3">
      <c r="A68" s="82">
        <v>65</v>
      </c>
      <c r="B68" s="93" t="s">
        <v>1417</v>
      </c>
      <c r="C68" s="85">
        <v>252</v>
      </c>
    </row>
    <row r="69" spans="1:5" x14ac:dyDescent="0.3">
      <c r="A69" s="82">
        <v>66</v>
      </c>
      <c r="B69" s="93" t="s">
        <v>1416</v>
      </c>
      <c r="C69" s="85">
        <v>336</v>
      </c>
    </row>
    <row r="70" spans="1:5" x14ac:dyDescent="0.3">
      <c r="A70" s="82">
        <v>67</v>
      </c>
      <c r="B70" s="93" t="s">
        <v>1415</v>
      </c>
      <c r="C70" s="85">
        <v>420</v>
      </c>
    </row>
    <row r="71" spans="1:5" x14ac:dyDescent="0.3">
      <c r="A71" s="82">
        <v>68</v>
      </c>
      <c r="B71" s="93" t="s">
        <v>1414</v>
      </c>
      <c r="C71" s="85">
        <v>504</v>
      </c>
    </row>
    <row r="72" spans="1:5" x14ac:dyDescent="0.3">
      <c r="A72" s="82">
        <v>69</v>
      </c>
      <c r="B72" s="93" t="s">
        <v>1413</v>
      </c>
      <c r="C72" s="85">
        <v>588</v>
      </c>
    </row>
    <row r="73" spans="1:5" x14ac:dyDescent="0.3">
      <c r="A73" s="82">
        <v>70</v>
      </c>
      <c r="B73" s="93" t="s">
        <v>1412</v>
      </c>
      <c r="C73" s="85">
        <v>672</v>
      </c>
    </row>
    <row r="74" spans="1:5" x14ac:dyDescent="0.3">
      <c r="A74" s="82">
        <v>71</v>
      </c>
      <c r="B74" s="93" t="s">
        <v>1411</v>
      </c>
      <c r="C74" s="85">
        <v>756</v>
      </c>
    </row>
    <row r="75" spans="1:5" x14ac:dyDescent="0.3">
      <c r="A75" s="82">
        <v>72</v>
      </c>
      <c r="B75" s="93" t="s">
        <v>1410</v>
      </c>
      <c r="C75" s="85">
        <v>840</v>
      </c>
    </row>
    <row r="76" spans="1:5" x14ac:dyDescent="0.3">
      <c r="A76" s="82">
        <v>73</v>
      </c>
      <c r="B76" s="93" t="s">
        <v>1409</v>
      </c>
      <c r="C76" s="85">
        <v>924</v>
      </c>
    </row>
    <row r="77" spans="1:5" x14ac:dyDescent="0.3">
      <c r="A77" s="82">
        <v>74</v>
      </c>
      <c r="B77" s="93" t="s">
        <v>1408</v>
      </c>
      <c r="C77" s="85">
        <v>1008</v>
      </c>
    </row>
    <row r="78" spans="1:5" x14ac:dyDescent="0.3">
      <c r="A78" s="82">
        <v>75</v>
      </c>
      <c r="B78" s="93" t="s">
        <v>1407</v>
      </c>
      <c r="C78" s="85">
        <v>1092</v>
      </c>
    </row>
    <row r="79" spans="1:5" x14ac:dyDescent="0.3">
      <c r="A79" s="82">
        <v>76</v>
      </c>
      <c r="B79" s="93" t="s">
        <v>1406</v>
      </c>
      <c r="C79" s="85">
        <v>1176</v>
      </c>
    </row>
    <row r="80" spans="1:5" x14ac:dyDescent="0.3">
      <c r="A80" s="82">
        <v>77</v>
      </c>
      <c r="B80" s="93" t="s">
        <v>1405</v>
      </c>
      <c r="C80" s="85">
        <v>1260</v>
      </c>
    </row>
    <row r="81" spans="1:3" x14ac:dyDescent="0.3">
      <c r="A81" s="82">
        <v>78</v>
      </c>
      <c r="B81" s="93" t="s">
        <v>1404</v>
      </c>
      <c r="C81" s="85">
        <v>1344</v>
      </c>
    </row>
    <row r="82" spans="1:3" x14ac:dyDescent="0.3">
      <c r="A82" s="82">
        <v>79</v>
      </c>
      <c r="B82" s="93" t="s">
        <v>1403</v>
      </c>
      <c r="C82" s="85">
        <v>1428</v>
      </c>
    </row>
    <row r="83" spans="1:3" x14ac:dyDescent="0.3">
      <c r="A83" s="82">
        <v>80</v>
      </c>
      <c r="B83" s="93" t="s">
        <v>1402</v>
      </c>
      <c r="C83" s="85">
        <v>1512</v>
      </c>
    </row>
    <row r="84" spans="1:3" x14ac:dyDescent="0.3">
      <c r="A84" s="82">
        <v>81</v>
      </c>
      <c r="B84" s="93" t="s">
        <v>1401</v>
      </c>
      <c r="C84" s="85">
        <v>1596</v>
      </c>
    </row>
    <row r="85" spans="1:3" x14ac:dyDescent="0.3">
      <c r="A85" s="82">
        <v>82</v>
      </c>
      <c r="B85" s="93" t="s">
        <v>1400</v>
      </c>
      <c r="C85" s="85">
        <v>1680</v>
      </c>
    </row>
    <row r="86" spans="1:3" x14ac:dyDescent="0.3">
      <c r="A86" s="82">
        <v>83</v>
      </c>
      <c r="B86" s="93" t="s">
        <v>1399</v>
      </c>
      <c r="C86" s="85">
        <v>1764</v>
      </c>
    </row>
    <row r="87" spans="1:3" x14ac:dyDescent="0.3">
      <c r="A87" s="82">
        <v>84</v>
      </c>
      <c r="B87" s="82" t="s">
        <v>65</v>
      </c>
      <c r="C87" s="85">
        <v>249</v>
      </c>
    </row>
    <row r="88" spans="1:3" x14ac:dyDescent="0.3">
      <c r="A88" s="82">
        <v>85</v>
      </c>
      <c r="B88" s="82" t="s">
        <v>66</v>
      </c>
      <c r="C88" s="85">
        <v>393</v>
      </c>
    </row>
    <row r="89" spans="1:3" x14ac:dyDescent="0.3">
      <c r="A89" s="82">
        <v>86</v>
      </c>
      <c r="B89" s="82" t="s">
        <v>67</v>
      </c>
      <c r="C89" s="85">
        <v>571</v>
      </c>
    </row>
    <row r="90" spans="1:3" x14ac:dyDescent="0.3">
      <c r="A90" s="82">
        <v>87</v>
      </c>
      <c r="B90" s="82" t="s">
        <v>68</v>
      </c>
      <c r="C90" s="85">
        <v>652</v>
      </c>
    </row>
    <row r="91" spans="1:3" x14ac:dyDescent="0.3">
      <c r="A91" s="82">
        <v>88</v>
      </c>
      <c r="B91" s="82" t="s">
        <v>69</v>
      </c>
      <c r="C91" s="85">
        <v>734</v>
      </c>
    </row>
    <row r="92" spans="1:3" x14ac:dyDescent="0.3">
      <c r="A92" s="82">
        <v>89</v>
      </c>
      <c r="B92" s="82" t="s">
        <v>70</v>
      </c>
      <c r="C92" s="85">
        <v>815</v>
      </c>
    </row>
    <row r="93" spans="1:3" x14ac:dyDescent="0.3">
      <c r="A93" s="82">
        <v>90</v>
      </c>
      <c r="B93" s="82" t="s">
        <v>71</v>
      </c>
      <c r="C93" s="85">
        <v>896</v>
      </c>
    </row>
    <row r="94" spans="1:3" x14ac:dyDescent="0.3">
      <c r="A94" s="82">
        <v>91</v>
      </c>
      <c r="B94" s="82" t="s">
        <v>72</v>
      </c>
      <c r="C94" s="85">
        <v>977</v>
      </c>
    </row>
    <row r="95" spans="1:3" x14ac:dyDescent="0.3">
      <c r="A95" s="82">
        <v>92</v>
      </c>
      <c r="B95" s="82" t="s">
        <v>73</v>
      </c>
      <c r="C95" s="85">
        <v>1058</v>
      </c>
    </row>
    <row r="96" spans="1:3" x14ac:dyDescent="0.3">
      <c r="A96" s="82">
        <v>93</v>
      </c>
      <c r="B96" s="82" t="s">
        <v>74</v>
      </c>
      <c r="C96" s="85">
        <v>1139</v>
      </c>
    </row>
    <row r="97" spans="1:3" x14ac:dyDescent="0.3">
      <c r="A97" s="82">
        <v>94</v>
      </c>
      <c r="B97" s="82" t="s">
        <v>75</v>
      </c>
      <c r="C97" s="85">
        <v>1220</v>
      </c>
    </row>
    <row r="98" spans="1:3" x14ac:dyDescent="0.3">
      <c r="A98" s="82">
        <v>95</v>
      </c>
      <c r="B98" s="82" t="s">
        <v>76</v>
      </c>
      <c r="C98" s="85">
        <v>1301</v>
      </c>
    </row>
    <row r="99" spans="1:3" x14ac:dyDescent="0.3">
      <c r="A99" s="82">
        <v>96</v>
      </c>
      <c r="B99" s="82" t="s">
        <v>77</v>
      </c>
      <c r="C99" s="85">
        <v>1382</v>
      </c>
    </row>
    <row r="100" spans="1:3" x14ac:dyDescent="0.3">
      <c r="A100" s="82">
        <v>97</v>
      </c>
      <c r="B100" s="82" t="s">
        <v>78</v>
      </c>
      <c r="C100" s="85">
        <v>1463</v>
      </c>
    </row>
    <row r="101" spans="1:3" x14ac:dyDescent="0.3">
      <c r="A101" s="82">
        <v>98</v>
      </c>
      <c r="B101" s="82" t="s">
        <v>79</v>
      </c>
      <c r="C101" s="85">
        <v>1544</v>
      </c>
    </row>
    <row r="102" spans="1:3" x14ac:dyDescent="0.3">
      <c r="A102" s="82">
        <v>99</v>
      </c>
      <c r="B102" s="82" t="s">
        <v>80</v>
      </c>
      <c r="C102" s="85">
        <v>1625</v>
      </c>
    </row>
    <row r="103" spans="1:3" x14ac:dyDescent="0.3">
      <c r="A103" s="82">
        <v>100</v>
      </c>
      <c r="B103" s="82" t="s">
        <v>81</v>
      </c>
      <c r="C103" s="85">
        <v>1706</v>
      </c>
    </row>
    <row r="104" spans="1:3" x14ac:dyDescent="0.3">
      <c r="A104" s="82">
        <v>101</v>
      </c>
      <c r="B104" s="82" t="s">
        <v>82</v>
      </c>
      <c r="C104" s="85">
        <v>1787</v>
      </c>
    </row>
    <row r="105" spans="1:3" x14ac:dyDescent="0.3">
      <c r="A105" s="82">
        <v>102</v>
      </c>
      <c r="B105" s="82" t="s">
        <v>83</v>
      </c>
      <c r="C105" s="85">
        <v>1868</v>
      </c>
    </row>
    <row r="106" spans="1:3" x14ac:dyDescent="0.3">
      <c r="A106" s="82">
        <v>103</v>
      </c>
      <c r="B106" s="82" t="s">
        <v>84</v>
      </c>
      <c r="C106" s="85">
        <v>1949</v>
      </c>
    </row>
    <row r="107" spans="1:3" x14ac:dyDescent="0.3">
      <c r="A107" s="82">
        <v>104</v>
      </c>
      <c r="B107" s="82" t="s">
        <v>85</v>
      </c>
      <c r="C107" s="85">
        <v>2030</v>
      </c>
    </row>
    <row r="108" spans="1:3" x14ac:dyDescent="0.3">
      <c r="A108" s="82">
        <v>105</v>
      </c>
      <c r="B108" s="83" t="s">
        <v>1398</v>
      </c>
      <c r="C108" s="85">
        <v>81</v>
      </c>
    </row>
    <row r="109" spans="1:3" x14ac:dyDescent="0.3">
      <c r="A109" s="82">
        <v>106</v>
      </c>
      <c r="B109" s="82" t="s">
        <v>86</v>
      </c>
      <c r="C109" s="85">
        <v>162</v>
      </c>
    </row>
    <row r="110" spans="1:3" x14ac:dyDescent="0.3">
      <c r="A110" s="82">
        <v>107</v>
      </c>
      <c r="B110" s="82" t="s">
        <v>87</v>
      </c>
      <c r="C110" s="85">
        <v>243</v>
      </c>
    </row>
    <row r="111" spans="1:3" x14ac:dyDescent="0.3">
      <c r="A111" s="82">
        <v>108</v>
      </c>
      <c r="B111" s="82" t="s">
        <v>88</v>
      </c>
      <c r="C111" s="85">
        <v>324</v>
      </c>
    </row>
    <row r="112" spans="1:3" x14ac:dyDescent="0.3">
      <c r="A112" s="82">
        <v>109</v>
      </c>
      <c r="B112" s="82" t="s">
        <v>89</v>
      </c>
      <c r="C112" s="85">
        <v>405</v>
      </c>
    </row>
    <row r="113" spans="1:3" x14ac:dyDescent="0.3">
      <c r="A113" s="82">
        <v>110</v>
      </c>
      <c r="B113" s="82" t="s">
        <v>90</v>
      </c>
      <c r="C113" s="85">
        <v>486</v>
      </c>
    </row>
    <row r="114" spans="1:3" x14ac:dyDescent="0.3">
      <c r="A114" s="82">
        <v>111</v>
      </c>
      <c r="B114" s="82" t="s">
        <v>91</v>
      </c>
      <c r="C114" s="85">
        <v>567</v>
      </c>
    </row>
    <row r="115" spans="1:3" x14ac:dyDescent="0.3">
      <c r="A115" s="82">
        <v>112</v>
      </c>
      <c r="B115" s="82" t="s">
        <v>92</v>
      </c>
      <c r="C115" s="85">
        <v>648</v>
      </c>
    </row>
    <row r="116" spans="1:3" x14ac:dyDescent="0.3">
      <c r="A116" s="82">
        <v>113</v>
      </c>
      <c r="B116" s="82" t="s">
        <v>93</v>
      </c>
      <c r="C116" s="85">
        <v>729</v>
      </c>
    </row>
    <row r="117" spans="1:3" x14ac:dyDescent="0.3">
      <c r="A117" s="82">
        <v>114</v>
      </c>
      <c r="B117" s="82" t="s">
        <v>94</v>
      </c>
      <c r="C117" s="85">
        <v>810</v>
      </c>
    </row>
    <row r="118" spans="1:3" x14ac:dyDescent="0.3">
      <c r="A118" s="82">
        <v>115</v>
      </c>
      <c r="B118" s="82" t="s">
        <v>95</v>
      </c>
      <c r="C118" s="85">
        <v>891</v>
      </c>
    </row>
    <row r="119" spans="1:3" x14ac:dyDescent="0.3">
      <c r="A119" s="82">
        <v>116</v>
      </c>
      <c r="B119" s="82" t="s">
        <v>96</v>
      </c>
      <c r="C119" s="85">
        <v>972</v>
      </c>
    </row>
    <row r="120" spans="1:3" x14ac:dyDescent="0.3">
      <c r="A120" s="82">
        <v>117</v>
      </c>
      <c r="B120" s="82" t="s">
        <v>97</v>
      </c>
      <c r="C120" s="85">
        <v>1053</v>
      </c>
    </row>
    <row r="121" spans="1:3" x14ac:dyDescent="0.3">
      <c r="A121" s="82">
        <v>118</v>
      </c>
      <c r="B121" s="82" t="s">
        <v>98</v>
      </c>
      <c r="C121" s="85">
        <v>1134</v>
      </c>
    </row>
    <row r="122" spans="1:3" x14ac:dyDescent="0.3">
      <c r="A122" s="82">
        <v>119</v>
      </c>
      <c r="B122" s="82" t="s">
        <v>99</v>
      </c>
      <c r="C122" s="85">
        <v>1215</v>
      </c>
    </row>
    <row r="123" spans="1:3" x14ac:dyDescent="0.3">
      <c r="A123" s="82">
        <v>120</v>
      </c>
      <c r="B123" s="82" t="s">
        <v>100</v>
      </c>
      <c r="C123" s="85">
        <v>1296</v>
      </c>
    </row>
    <row r="124" spans="1:3" x14ac:dyDescent="0.3">
      <c r="A124" s="82">
        <v>121</v>
      </c>
      <c r="B124" s="82" t="s">
        <v>101</v>
      </c>
      <c r="C124" s="85">
        <v>1377</v>
      </c>
    </row>
    <row r="125" spans="1:3" x14ac:dyDescent="0.3">
      <c r="A125" s="82">
        <v>122</v>
      </c>
      <c r="B125" s="82" t="s">
        <v>102</v>
      </c>
      <c r="C125" s="85">
        <v>1458</v>
      </c>
    </row>
    <row r="126" spans="1:3" x14ac:dyDescent="0.3">
      <c r="A126" s="82">
        <v>123</v>
      </c>
      <c r="B126" s="82" t="s">
        <v>103</v>
      </c>
      <c r="C126" s="85">
        <v>1539</v>
      </c>
    </row>
    <row r="127" spans="1:3" x14ac:dyDescent="0.3">
      <c r="A127" s="82">
        <v>124</v>
      </c>
      <c r="B127" s="82" t="s">
        <v>104</v>
      </c>
      <c r="C127" s="85">
        <v>1620</v>
      </c>
    </row>
    <row r="128" spans="1:3" x14ac:dyDescent="0.3">
      <c r="A128" s="82">
        <v>125</v>
      </c>
      <c r="B128" s="82" t="s">
        <v>105</v>
      </c>
      <c r="C128" s="85">
        <v>1701</v>
      </c>
    </row>
    <row r="129" spans="1:3" x14ac:dyDescent="0.3">
      <c r="A129" s="82">
        <v>126</v>
      </c>
      <c r="B129" s="82" t="s">
        <v>106</v>
      </c>
      <c r="C129" s="85">
        <v>102</v>
      </c>
    </row>
    <row r="130" spans="1:3" x14ac:dyDescent="0.3">
      <c r="A130" s="82">
        <v>127</v>
      </c>
      <c r="B130" s="82" t="s">
        <v>107</v>
      </c>
      <c r="C130" s="85">
        <v>148</v>
      </c>
    </row>
    <row r="131" spans="1:3" x14ac:dyDescent="0.3">
      <c r="A131" s="82">
        <v>128</v>
      </c>
      <c r="B131" s="82" t="s">
        <v>108</v>
      </c>
      <c r="C131" s="85">
        <v>191</v>
      </c>
    </row>
    <row r="132" spans="1:3" x14ac:dyDescent="0.3">
      <c r="A132" s="82">
        <v>129</v>
      </c>
      <c r="B132" s="82" t="s">
        <v>109</v>
      </c>
      <c r="C132" s="85">
        <v>232</v>
      </c>
    </row>
    <row r="133" spans="1:3" x14ac:dyDescent="0.3">
      <c r="A133" s="82">
        <v>130</v>
      </c>
      <c r="B133" s="82" t="s">
        <v>110</v>
      </c>
      <c r="C133" s="85">
        <v>268</v>
      </c>
    </row>
    <row r="134" spans="1:3" x14ac:dyDescent="0.3">
      <c r="A134" s="82">
        <v>131</v>
      </c>
      <c r="B134" s="82" t="s">
        <v>111</v>
      </c>
      <c r="C134" s="85">
        <v>302</v>
      </c>
    </row>
    <row r="135" spans="1:3" x14ac:dyDescent="0.3">
      <c r="A135" s="82">
        <v>132</v>
      </c>
      <c r="B135" s="82" t="s">
        <v>112</v>
      </c>
      <c r="C135" s="85">
        <v>336</v>
      </c>
    </row>
    <row r="136" spans="1:3" x14ac:dyDescent="0.3">
      <c r="A136" s="82">
        <v>133</v>
      </c>
      <c r="B136" s="82" t="s">
        <v>113</v>
      </c>
      <c r="C136" s="85">
        <v>370</v>
      </c>
    </row>
    <row r="137" spans="1:3" x14ac:dyDescent="0.3">
      <c r="A137" s="82">
        <v>134</v>
      </c>
      <c r="B137" s="82" t="s">
        <v>114</v>
      </c>
      <c r="C137" s="85">
        <v>404</v>
      </c>
    </row>
    <row r="138" spans="1:3" x14ac:dyDescent="0.3">
      <c r="A138" s="82">
        <v>135</v>
      </c>
      <c r="B138" s="82" t="s">
        <v>115</v>
      </c>
      <c r="C138" s="85">
        <v>438</v>
      </c>
    </row>
    <row r="139" spans="1:3" x14ac:dyDescent="0.3">
      <c r="A139" s="82">
        <v>136</v>
      </c>
      <c r="B139" s="82" t="s">
        <v>116</v>
      </c>
      <c r="C139" s="85">
        <v>472</v>
      </c>
    </row>
    <row r="140" spans="1:3" x14ac:dyDescent="0.3">
      <c r="A140" s="82">
        <v>137</v>
      </c>
      <c r="B140" s="82" t="s">
        <v>117</v>
      </c>
      <c r="C140" s="85">
        <v>506</v>
      </c>
    </row>
    <row r="141" spans="1:3" x14ac:dyDescent="0.3">
      <c r="A141" s="82">
        <v>138</v>
      </c>
      <c r="B141" s="82" t="s">
        <v>118</v>
      </c>
      <c r="C141" s="85">
        <v>540</v>
      </c>
    </row>
    <row r="142" spans="1:3" x14ac:dyDescent="0.3">
      <c r="A142" s="82">
        <v>139</v>
      </c>
      <c r="B142" s="82" t="s">
        <v>119</v>
      </c>
      <c r="C142" s="85">
        <v>574</v>
      </c>
    </row>
    <row r="143" spans="1:3" x14ac:dyDescent="0.3">
      <c r="A143" s="82">
        <v>140</v>
      </c>
      <c r="B143" s="82" t="s">
        <v>120</v>
      </c>
      <c r="C143" s="85">
        <v>608</v>
      </c>
    </row>
    <row r="144" spans="1:3" x14ac:dyDescent="0.3">
      <c r="A144" s="82">
        <v>141</v>
      </c>
      <c r="B144" s="82" t="s">
        <v>121</v>
      </c>
      <c r="C144" s="85">
        <v>642</v>
      </c>
    </row>
    <row r="145" spans="1:3" x14ac:dyDescent="0.3">
      <c r="A145" s="82">
        <v>142</v>
      </c>
      <c r="B145" s="82" t="s">
        <v>122</v>
      </c>
      <c r="C145" s="85">
        <v>676</v>
      </c>
    </row>
    <row r="146" spans="1:3" x14ac:dyDescent="0.3">
      <c r="A146" s="82">
        <v>143</v>
      </c>
      <c r="B146" s="82" t="s">
        <v>123</v>
      </c>
      <c r="C146" s="85">
        <v>710</v>
      </c>
    </row>
    <row r="147" spans="1:3" x14ac:dyDescent="0.3">
      <c r="A147" s="82">
        <v>144</v>
      </c>
      <c r="B147" s="82" t="s">
        <v>124</v>
      </c>
      <c r="C147" s="85">
        <v>744</v>
      </c>
    </row>
    <row r="148" spans="1:3" x14ac:dyDescent="0.3">
      <c r="A148" s="82">
        <v>145</v>
      </c>
      <c r="B148" s="82" t="s">
        <v>125</v>
      </c>
      <c r="C148" s="85">
        <v>778</v>
      </c>
    </row>
    <row r="149" spans="1:3" x14ac:dyDescent="0.3">
      <c r="A149" s="82">
        <v>146</v>
      </c>
      <c r="B149" s="82" t="s">
        <v>126</v>
      </c>
      <c r="C149" s="85">
        <v>812</v>
      </c>
    </row>
    <row r="150" spans="1:3" x14ac:dyDescent="0.3">
      <c r="A150" s="82">
        <v>147</v>
      </c>
      <c r="B150" s="82" t="s">
        <v>127</v>
      </c>
      <c r="C150" s="85">
        <v>846</v>
      </c>
    </row>
    <row r="151" spans="1:3" x14ac:dyDescent="0.3">
      <c r="A151" s="82">
        <v>148</v>
      </c>
      <c r="B151" s="82" t="s">
        <v>128</v>
      </c>
      <c r="C151" s="85">
        <v>880</v>
      </c>
    </row>
    <row r="152" spans="1:3" x14ac:dyDescent="0.3">
      <c r="A152" s="82">
        <v>149</v>
      </c>
      <c r="B152" s="82" t="s">
        <v>129</v>
      </c>
      <c r="C152" s="85">
        <v>914</v>
      </c>
    </row>
    <row r="153" spans="1:3" x14ac:dyDescent="0.3">
      <c r="A153" s="82">
        <v>150</v>
      </c>
      <c r="B153" s="82" t="s">
        <v>130</v>
      </c>
      <c r="C153" s="85">
        <v>948</v>
      </c>
    </row>
    <row r="154" spans="1:3" x14ac:dyDescent="0.3">
      <c r="A154" s="82">
        <v>151</v>
      </c>
      <c r="B154" s="82" t="s">
        <v>131</v>
      </c>
      <c r="C154" s="85">
        <v>982</v>
      </c>
    </row>
    <row r="155" spans="1:3" x14ac:dyDescent="0.3">
      <c r="A155" s="82">
        <v>152</v>
      </c>
      <c r="B155" s="82" t="s">
        <v>132</v>
      </c>
      <c r="C155" s="85">
        <v>1016</v>
      </c>
    </row>
    <row r="156" spans="1:3" x14ac:dyDescent="0.3">
      <c r="A156" s="82">
        <v>153</v>
      </c>
      <c r="B156" s="82" t="s">
        <v>133</v>
      </c>
      <c r="C156" s="85">
        <v>1050</v>
      </c>
    </row>
    <row r="157" spans="1:3" x14ac:dyDescent="0.3">
      <c r="A157" s="82">
        <v>154</v>
      </c>
      <c r="B157" s="82" t="s">
        <v>134</v>
      </c>
      <c r="C157" s="85">
        <v>1084</v>
      </c>
    </row>
    <row r="158" spans="1:3" x14ac:dyDescent="0.3">
      <c r="A158" s="82">
        <v>155</v>
      </c>
      <c r="B158" s="82" t="s">
        <v>135</v>
      </c>
      <c r="C158" s="85">
        <v>1118</v>
      </c>
    </row>
    <row r="159" spans="1:3" x14ac:dyDescent="0.3">
      <c r="A159" s="82">
        <v>156</v>
      </c>
      <c r="B159" s="82" t="s">
        <v>136</v>
      </c>
      <c r="C159" s="85">
        <v>1152</v>
      </c>
    </row>
    <row r="160" spans="1:3" x14ac:dyDescent="0.3">
      <c r="A160" s="82">
        <v>157</v>
      </c>
      <c r="B160" s="82" t="s">
        <v>137</v>
      </c>
      <c r="C160" s="85">
        <v>1186</v>
      </c>
    </row>
    <row r="161" spans="1:3" x14ac:dyDescent="0.3">
      <c r="A161" s="82">
        <v>158</v>
      </c>
      <c r="B161" s="82" t="s">
        <v>138</v>
      </c>
      <c r="C161" s="85">
        <v>1220</v>
      </c>
    </row>
    <row r="162" spans="1:3" x14ac:dyDescent="0.3">
      <c r="A162" s="82">
        <v>159</v>
      </c>
      <c r="B162" s="82" t="s">
        <v>139</v>
      </c>
      <c r="C162" s="85">
        <v>1254</v>
      </c>
    </row>
    <row r="163" spans="1:3" x14ac:dyDescent="0.3">
      <c r="A163" s="82">
        <v>160</v>
      </c>
      <c r="B163" s="82" t="s">
        <v>140</v>
      </c>
      <c r="C163" s="85">
        <v>1288</v>
      </c>
    </row>
    <row r="164" spans="1:3" x14ac:dyDescent="0.3">
      <c r="A164" s="82">
        <v>161</v>
      </c>
      <c r="B164" s="82" t="s">
        <v>141</v>
      </c>
      <c r="C164" s="85">
        <v>1322</v>
      </c>
    </row>
    <row r="165" spans="1:3" x14ac:dyDescent="0.3">
      <c r="A165" s="82">
        <v>162</v>
      </c>
      <c r="B165" s="82" t="s">
        <v>142</v>
      </c>
      <c r="C165" s="85">
        <v>1356</v>
      </c>
    </row>
    <row r="166" spans="1:3" x14ac:dyDescent="0.3">
      <c r="A166" s="82">
        <v>163</v>
      </c>
      <c r="B166" s="82" t="s">
        <v>143</v>
      </c>
      <c r="C166" s="85">
        <v>1390</v>
      </c>
    </row>
    <row r="167" spans="1:3" x14ac:dyDescent="0.3">
      <c r="A167" s="82">
        <v>164</v>
      </c>
      <c r="B167" s="82" t="s">
        <v>144</v>
      </c>
      <c r="C167" s="85">
        <v>1424</v>
      </c>
    </row>
    <row r="168" spans="1:3" x14ac:dyDescent="0.3">
      <c r="A168" s="82">
        <v>165</v>
      </c>
      <c r="B168" s="82" t="s">
        <v>145</v>
      </c>
      <c r="C168" s="85">
        <v>1458</v>
      </c>
    </row>
    <row r="169" spans="1:3" x14ac:dyDescent="0.3">
      <c r="A169" s="82">
        <v>166</v>
      </c>
      <c r="B169" s="82" t="s">
        <v>146</v>
      </c>
      <c r="C169" s="85">
        <v>1492</v>
      </c>
    </row>
    <row r="170" spans="1:3" x14ac:dyDescent="0.3">
      <c r="A170" s="82">
        <v>167</v>
      </c>
      <c r="B170" s="83" t="s">
        <v>1397</v>
      </c>
      <c r="C170" s="85">
        <v>34</v>
      </c>
    </row>
    <row r="171" spans="1:3" x14ac:dyDescent="0.3">
      <c r="A171" s="82">
        <v>168</v>
      </c>
      <c r="B171" s="82" t="s">
        <v>147</v>
      </c>
      <c r="C171" s="85">
        <v>68</v>
      </c>
    </row>
    <row r="172" spans="1:3" x14ac:dyDescent="0.3">
      <c r="A172" s="82">
        <v>169</v>
      </c>
      <c r="B172" s="82" t="s">
        <v>148</v>
      </c>
      <c r="C172" s="85">
        <v>102</v>
      </c>
    </row>
    <row r="173" spans="1:3" x14ac:dyDescent="0.3">
      <c r="A173" s="82">
        <v>170</v>
      </c>
      <c r="B173" s="82" t="s">
        <v>149</v>
      </c>
      <c r="C173" s="85">
        <v>136</v>
      </c>
    </row>
    <row r="174" spans="1:3" x14ac:dyDescent="0.3">
      <c r="A174" s="82">
        <v>171</v>
      </c>
      <c r="B174" s="82" t="s">
        <v>150</v>
      </c>
      <c r="C174" s="85">
        <v>170</v>
      </c>
    </row>
    <row r="175" spans="1:3" x14ac:dyDescent="0.3">
      <c r="A175" s="82">
        <v>172</v>
      </c>
      <c r="B175" s="82" t="s">
        <v>151</v>
      </c>
      <c r="C175" s="85">
        <v>204</v>
      </c>
    </row>
    <row r="176" spans="1:3" x14ac:dyDescent="0.3">
      <c r="A176" s="82">
        <v>173</v>
      </c>
      <c r="B176" s="82" t="s">
        <v>152</v>
      </c>
      <c r="C176" s="85">
        <v>238</v>
      </c>
    </row>
    <row r="177" spans="1:3" x14ac:dyDescent="0.3">
      <c r="A177" s="82">
        <v>174</v>
      </c>
      <c r="B177" s="82" t="s">
        <v>153</v>
      </c>
      <c r="C177" s="85">
        <v>272</v>
      </c>
    </row>
    <row r="178" spans="1:3" x14ac:dyDescent="0.3">
      <c r="A178" s="82">
        <v>175</v>
      </c>
      <c r="B178" s="82" t="s">
        <v>154</v>
      </c>
      <c r="C178" s="85">
        <v>306</v>
      </c>
    </row>
    <row r="179" spans="1:3" x14ac:dyDescent="0.3">
      <c r="A179" s="82">
        <v>176</v>
      </c>
      <c r="B179" s="82" t="s">
        <v>155</v>
      </c>
      <c r="C179" s="85">
        <v>340</v>
      </c>
    </row>
    <row r="180" spans="1:3" x14ac:dyDescent="0.3">
      <c r="A180" s="82">
        <v>177</v>
      </c>
      <c r="B180" s="82" t="s">
        <v>156</v>
      </c>
      <c r="C180" s="85">
        <v>374</v>
      </c>
    </row>
    <row r="181" spans="1:3" x14ac:dyDescent="0.3">
      <c r="A181" s="82">
        <v>178</v>
      </c>
      <c r="B181" s="82" t="s">
        <v>157</v>
      </c>
      <c r="C181" s="85">
        <v>408</v>
      </c>
    </row>
    <row r="182" spans="1:3" x14ac:dyDescent="0.3">
      <c r="A182" s="82">
        <v>179</v>
      </c>
      <c r="B182" s="82" t="s">
        <v>158</v>
      </c>
      <c r="C182" s="85">
        <v>442</v>
      </c>
    </row>
    <row r="183" spans="1:3" x14ac:dyDescent="0.3">
      <c r="A183" s="82">
        <v>180</v>
      </c>
      <c r="B183" s="82" t="s">
        <v>159</v>
      </c>
      <c r="C183" s="85">
        <v>476</v>
      </c>
    </row>
    <row r="184" spans="1:3" x14ac:dyDescent="0.3">
      <c r="A184" s="82">
        <v>181</v>
      </c>
      <c r="B184" s="82" t="s">
        <v>160</v>
      </c>
      <c r="C184" s="85">
        <v>510</v>
      </c>
    </row>
    <row r="185" spans="1:3" x14ac:dyDescent="0.3">
      <c r="A185" s="82">
        <v>182</v>
      </c>
      <c r="B185" s="82" t="s">
        <v>161</v>
      </c>
      <c r="C185" s="85">
        <v>544</v>
      </c>
    </row>
    <row r="186" spans="1:3" x14ac:dyDescent="0.3">
      <c r="A186" s="82">
        <v>183</v>
      </c>
      <c r="B186" s="82" t="s">
        <v>162</v>
      </c>
      <c r="C186" s="85">
        <v>578</v>
      </c>
    </row>
    <row r="187" spans="1:3" x14ac:dyDescent="0.3">
      <c r="A187" s="82">
        <v>184</v>
      </c>
      <c r="B187" s="82" t="s">
        <v>163</v>
      </c>
      <c r="C187" s="85">
        <v>612</v>
      </c>
    </row>
    <row r="188" spans="1:3" x14ac:dyDescent="0.3">
      <c r="A188" s="82">
        <v>185</v>
      </c>
      <c r="B188" s="82" t="s">
        <v>164</v>
      </c>
      <c r="C188" s="85">
        <v>646</v>
      </c>
    </row>
    <row r="189" spans="1:3" x14ac:dyDescent="0.3">
      <c r="A189" s="82">
        <v>186</v>
      </c>
      <c r="B189" s="82" t="s">
        <v>165</v>
      </c>
      <c r="C189" s="85">
        <v>680</v>
      </c>
    </row>
    <row r="190" spans="1:3" x14ac:dyDescent="0.3">
      <c r="A190" s="82">
        <v>187</v>
      </c>
      <c r="B190" s="82" t="s">
        <v>166</v>
      </c>
      <c r="C190" s="85">
        <v>714</v>
      </c>
    </row>
    <row r="191" spans="1:3" x14ac:dyDescent="0.3">
      <c r="A191" s="82">
        <v>188</v>
      </c>
      <c r="B191" s="82" t="s">
        <v>167</v>
      </c>
      <c r="C191" s="85">
        <v>748</v>
      </c>
    </row>
    <row r="192" spans="1:3" x14ac:dyDescent="0.3">
      <c r="A192" s="82">
        <v>189</v>
      </c>
      <c r="B192" s="82" t="s">
        <v>168</v>
      </c>
      <c r="C192" s="85">
        <v>782</v>
      </c>
    </row>
    <row r="193" spans="1:3" x14ac:dyDescent="0.3">
      <c r="A193" s="82">
        <v>190</v>
      </c>
      <c r="B193" s="82" t="s">
        <v>169</v>
      </c>
      <c r="C193" s="85">
        <v>816</v>
      </c>
    </row>
    <row r="194" spans="1:3" x14ac:dyDescent="0.3">
      <c r="A194" s="82">
        <v>191</v>
      </c>
      <c r="B194" s="82" t="s">
        <v>170</v>
      </c>
      <c r="C194" s="85">
        <v>850</v>
      </c>
    </row>
    <row r="195" spans="1:3" x14ac:dyDescent="0.3">
      <c r="A195" s="82">
        <v>192</v>
      </c>
      <c r="B195" s="82" t="s">
        <v>171</v>
      </c>
      <c r="C195" s="85">
        <v>884</v>
      </c>
    </row>
    <row r="196" spans="1:3" x14ac:dyDescent="0.3">
      <c r="A196" s="82">
        <v>193</v>
      </c>
      <c r="B196" s="82" t="s">
        <v>172</v>
      </c>
      <c r="C196" s="85">
        <v>918</v>
      </c>
    </row>
    <row r="197" spans="1:3" x14ac:dyDescent="0.3">
      <c r="A197" s="82">
        <v>194</v>
      </c>
      <c r="B197" s="82" t="s">
        <v>173</v>
      </c>
      <c r="C197" s="85">
        <v>952</v>
      </c>
    </row>
    <row r="198" spans="1:3" x14ac:dyDescent="0.3">
      <c r="A198" s="82">
        <v>195</v>
      </c>
      <c r="B198" s="82" t="s">
        <v>174</v>
      </c>
      <c r="C198" s="85">
        <v>986</v>
      </c>
    </row>
    <row r="199" spans="1:3" x14ac:dyDescent="0.3">
      <c r="A199" s="82">
        <v>196</v>
      </c>
      <c r="B199" s="82" t="s">
        <v>175</v>
      </c>
      <c r="C199" s="85">
        <v>1020</v>
      </c>
    </row>
    <row r="200" spans="1:3" x14ac:dyDescent="0.3">
      <c r="A200" s="82">
        <v>197</v>
      </c>
      <c r="B200" s="82" t="s">
        <v>176</v>
      </c>
      <c r="C200" s="85">
        <v>1054</v>
      </c>
    </row>
    <row r="201" spans="1:3" x14ac:dyDescent="0.3">
      <c r="A201" s="82">
        <v>198</v>
      </c>
      <c r="B201" s="82" t="s">
        <v>177</v>
      </c>
      <c r="C201" s="85">
        <v>1088</v>
      </c>
    </row>
    <row r="202" spans="1:3" x14ac:dyDescent="0.3">
      <c r="A202" s="82">
        <v>199</v>
      </c>
      <c r="B202" s="82" t="s">
        <v>178</v>
      </c>
      <c r="C202" s="85">
        <v>1122</v>
      </c>
    </row>
    <row r="203" spans="1:3" x14ac:dyDescent="0.3">
      <c r="A203" s="82">
        <v>200</v>
      </c>
      <c r="B203" s="82" t="s">
        <v>179</v>
      </c>
      <c r="C203" s="85">
        <v>1156</v>
      </c>
    </row>
    <row r="204" spans="1:3" x14ac:dyDescent="0.3">
      <c r="A204" s="82">
        <v>201</v>
      </c>
      <c r="B204" s="82" t="s">
        <v>180</v>
      </c>
      <c r="C204" s="85">
        <v>1190</v>
      </c>
    </row>
    <row r="205" spans="1:3" x14ac:dyDescent="0.3">
      <c r="A205" s="82">
        <v>202</v>
      </c>
      <c r="B205" s="82" t="s">
        <v>181</v>
      </c>
      <c r="C205" s="85">
        <v>1224</v>
      </c>
    </row>
    <row r="206" spans="1:3" x14ac:dyDescent="0.3">
      <c r="A206" s="82">
        <v>203</v>
      </c>
      <c r="B206" s="82" t="s">
        <v>182</v>
      </c>
      <c r="C206" s="85">
        <v>1258</v>
      </c>
    </row>
    <row r="207" spans="1:3" x14ac:dyDescent="0.3">
      <c r="A207" s="82">
        <v>204</v>
      </c>
      <c r="B207" s="82" t="s">
        <v>183</v>
      </c>
      <c r="C207" s="85">
        <v>1292</v>
      </c>
    </row>
    <row r="208" spans="1:3" x14ac:dyDescent="0.3">
      <c r="A208" s="82">
        <v>205</v>
      </c>
      <c r="B208" s="82" t="s">
        <v>184</v>
      </c>
      <c r="C208" s="85">
        <v>1326</v>
      </c>
    </row>
    <row r="209" spans="1:3" x14ac:dyDescent="0.3">
      <c r="A209" s="82">
        <v>206</v>
      </c>
      <c r="B209" s="82" t="s">
        <v>185</v>
      </c>
      <c r="C209" s="85">
        <v>1360</v>
      </c>
    </row>
    <row r="210" spans="1:3" x14ac:dyDescent="0.3">
      <c r="A210" s="82">
        <v>207</v>
      </c>
      <c r="B210" s="82" t="s">
        <v>186</v>
      </c>
      <c r="C210" s="85">
        <v>1394</v>
      </c>
    </row>
    <row r="211" spans="1:3" x14ac:dyDescent="0.3">
      <c r="A211" s="82">
        <v>208</v>
      </c>
      <c r="B211" s="82" t="s">
        <v>187</v>
      </c>
      <c r="C211" s="85">
        <v>1428</v>
      </c>
    </row>
    <row r="212" spans="1:3" x14ac:dyDescent="0.3">
      <c r="A212" s="82">
        <v>209</v>
      </c>
      <c r="B212" s="82" t="s">
        <v>188</v>
      </c>
      <c r="C212" s="85">
        <v>102</v>
      </c>
    </row>
    <row r="213" spans="1:3" x14ac:dyDescent="0.3">
      <c r="A213" s="82">
        <v>210</v>
      </c>
      <c r="B213" s="82" t="s">
        <v>189</v>
      </c>
      <c r="C213" s="85">
        <v>191</v>
      </c>
    </row>
    <row r="214" spans="1:3" x14ac:dyDescent="0.3">
      <c r="A214" s="82">
        <v>211</v>
      </c>
      <c r="B214" s="82" t="s">
        <v>190</v>
      </c>
      <c r="C214" s="85">
        <v>268</v>
      </c>
    </row>
    <row r="215" spans="1:3" x14ac:dyDescent="0.3">
      <c r="A215" s="82">
        <v>212</v>
      </c>
      <c r="B215" s="82" t="s">
        <v>191</v>
      </c>
      <c r="C215" s="85">
        <v>336</v>
      </c>
    </row>
    <row r="216" spans="1:3" x14ac:dyDescent="0.3">
      <c r="A216" s="82">
        <v>213</v>
      </c>
      <c r="B216" s="82" t="s">
        <v>192</v>
      </c>
      <c r="C216" s="85">
        <v>404</v>
      </c>
    </row>
    <row r="217" spans="1:3" x14ac:dyDescent="0.3">
      <c r="A217" s="82">
        <v>214</v>
      </c>
      <c r="B217" s="82" t="s">
        <v>193</v>
      </c>
      <c r="C217" s="85">
        <v>472</v>
      </c>
    </row>
    <row r="218" spans="1:3" x14ac:dyDescent="0.3">
      <c r="A218" s="82">
        <v>215</v>
      </c>
      <c r="B218" s="82" t="s">
        <v>194</v>
      </c>
      <c r="C218" s="85">
        <v>540</v>
      </c>
    </row>
    <row r="219" spans="1:3" x14ac:dyDescent="0.3">
      <c r="A219" s="82">
        <v>216</v>
      </c>
      <c r="B219" s="82" t="s">
        <v>195</v>
      </c>
      <c r="C219" s="85">
        <v>608</v>
      </c>
    </row>
    <row r="220" spans="1:3" x14ac:dyDescent="0.3">
      <c r="A220" s="82">
        <v>217</v>
      </c>
      <c r="B220" s="82" t="s">
        <v>196</v>
      </c>
      <c r="C220" s="85">
        <v>676</v>
      </c>
    </row>
    <row r="221" spans="1:3" x14ac:dyDescent="0.3">
      <c r="A221" s="82">
        <v>218</v>
      </c>
      <c r="B221" s="82" t="s">
        <v>197</v>
      </c>
      <c r="C221" s="85">
        <v>744</v>
      </c>
    </row>
    <row r="222" spans="1:3" x14ac:dyDescent="0.3">
      <c r="A222" s="82">
        <v>219</v>
      </c>
      <c r="B222" s="82" t="s">
        <v>198</v>
      </c>
      <c r="C222" s="85">
        <v>812</v>
      </c>
    </row>
    <row r="223" spans="1:3" x14ac:dyDescent="0.3">
      <c r="A223" s="82">
        <v>220</v>
      </c>
      <c r="B223" s="82" t="s">
        <v>199</v>
      </c>
      <c r="C223" s="85">
        <v>880</v>
      </c>
    </row>
    <row r="224" spans="1:3" x14ac:dyDescent="0.3">
      <c r="A224" s="82">
        <v>221</v>
      </c>
      <c r="B224" s="82" t="s">
        <v>200</v>
      </c>
      <c r="C224" s="85">
        <v>948</v>
      </c>
    </row>
    <row r="225" spans="1:3" x14ac:dyDescent="0.3">
      <c r="A225" s="82">
        <v>222</v>
      </c>
      <c r="B225" s="82" t="s">
        <v>201</v>
      </c>
      <c r="C225" s="85">
        <v>1016</v>
      </c>
    </row>
    <row r="226" spans="1:3" x14ac:dyDescent="0.3">
      <c r="A226" s="82">
        <v>223</v>
      </c>
      <c r="B226" s="82" t="s">
        <v>202</v>
      </c>
      <c r="C226" s="85">
        <v>1084</v>
      </c>
    </row>
    <row r="227" spans="1:3" x14ac:dyDescent="0.3">
      <c r="A227" s="82">
        <v>224</v>
      </c>
      <c r="B227" s="82" t="s">
        <v>203</v>
      </c>
      <c r="C227" s="85">
        <v>1152</v>
      </c>
    </row>
    <row r="228" spans="1:3" x14ac:dyDescent="0.3">
      <c r="A228" s="82">
        <v>225</v>
      </c>
      <c r="B228" s="82" t="s">
        <v>204</v>
      </c>
      <c r="C228" s="85">
        <v>1220</v>
      </c>
    </row>
    <row r="229" spans="1:3" x14ac:dyDescent="0.3">
      <c r="A229" s="82">
        <v>226</v>
      </c>
      <c r="B229" s="82" t="s">
        <v>205</v>
      </c>
      <c r="C229" s="85">
        <v>1288</v>
      </c>
    </row>
    <row r="230" spans="1:3" x14ac:dyDescent="0.3">
      <c r="A230" s="82">
        <v>227</v>
      </c>
      <c r="B230" s="82" t="s">
        <v>206</v>
      </c>
      <c r="C230" s="85">
        <v>1356</v>
      </c>
    </row>
    <row r="231" spans="1:3" x14ac:dyDescent="0.3">
      <c r="A231" s="82">
        <v>228</v>
      </c>
      <c r="B231" s="82" t="s">
        <v>207</v>
      </c>
      <c r="C231" s="85">
        <v>1424</v>
      </c>
    </row>
    <row r="232" spans="1:3" x14ac:dyDescent="0.3">
      <c r="A232" s="82">
        <v>229</v>
      </c>
      <c r="B232" s="82" t="s">
        <v>208</v>
      </c>
      <c r="C232" s="85">
        <v>1492</v>
      </c>
    </row>
    <row r="233" spans="1:3" x14ac:dyDescent="0.3">
      <c r="A233" s="82">
        <v>230</v>
      </c>
      <c r="B233" s="83" t="s">
        <v>1396</v>
      </c>
      <c r="C233" s="85">
        <v>68</v>
      </c>
    </row>
    <row r="234" spans="1:3" x14ac:dyDescent="0.3">
      <c r="A234" s="82">
        <v>231</v>
      </c>
      <c r="B234" s="82" t="s">
        <v>209</v>
      </c>
      <c r="C234" s="85">
        <v>136</v>
      </c>
    </row>
    <row r="235" spans="1:3" x14ac:dyDescent="0.3">
      <c r="A235" s="82">
        <v>232</v>
      </c>
      <c r="B235" s="82" t="s">
        <v>210</v>
      </c>
      <c r="C235" s="85">
        <v>204</v>
      </c>
    </row>
    <row r="236" spans="1:3" x14ac:dyDescent="0.3">
      <c r="A236" s="82">
        <v>233</v>
      </c>
      <c r="B236" s="82" t="s">
        <v>211</v>
      </c>
      <c r="C236" s="85">
        <v>272</v>
      </c>
    </row>
    <row r="237" spans="1:3" x14ac:dyDescent="0.3">
      <c r="A237" s="82">
        <v>234</v>
      </c>
      <c r="B237" s="82" t="s">
        <v>212</v>
      </c>
      <c r="C237" s="85">
        <v>340</v>
      </c>
    </row>
    <row r="238" spans="1:3" x14ac:dyDescent="0.3">
      <c r="A238" s="82">
        <v>235</v>
      </c>
      <c r="B238" s="82" t="s">
        <v>213</v>
      </c>
      <c r="C238" s="85">
        <v>408</v>
      </c>
    </row>
    <row r="239" spans="1:3" x14ac:dyDescent="0.3">
      <c r="A239" s="82">
        <v>236</v>
      </c>
      <c r="B239" s="82" t="s">
        <v>214</v>
      </c>
      <c r="C239" s="85">
        <v>476</v>
      </c>
    </row>
    <row r="240" spans="1:3" x14ac:dyDescent="0.3">
      <c r="A240" s="82">
        <v>237</v>
      </c>
      <c r="B240" s="82" t="s">
        <v>215</v>
      </c>
      <c r="C240" s="85">
        <v>544</v>
      </c>
    </row>
    <row r="241" spans="1:3" x14ac:dyDescent="0.3">
      <c r="A241" s="82">
        <v>238</v>
      </c>
      <c r="B241" s="82" t="s">
        <v>216</v>
      </c>
      <c r="C241" s="85">
        <v>612</v>
      </c>
    </row>
    <row r="242" spans="1:3" x14ac:dyDescent="0.3">
      <c r="A242" s="82">
        <v>239</v>
      </c>
      <c r="B242" s="82" t="s">
        <v>217</v>
      </c>
      <c r="C242" s="85">
        <v>680</v>
      </c>
    </row>
    <row r="243" spans="1:3" x14ac:dyDescent="0.3">
      <c r="A243" s="82">
        <v>240</v>
      </c>
      <c r="B243" s="82" t="s">
        <v>218</v>
      </c>
      <c r="C243" s="85">
        <v>748</v>
      </c>
    </row>
    <row r="244" spans="1:3" x14ac:dyDescent="0.3">
      <c r="A244" s="82">
        <v>241</v>
      </c>
      <c r="B244" s="82" t="s">
        <v>219</v>
      </c>
      <c r="C244" s="85">
        <v>816</v>
      </c>
    </row>
    <row r="245" spans="1:3" x14ac:dyDescent="0.3">
      <c r="A245" s="82">
        <v>242</v>
      </c>
      <c r="B245" s="82" t="s">
        <v>220</v>
      </c>
      <c r="C245" s="85">
        <v>884</v>
      </c>
    </row>
    <row r="246" spans="1:3" x14ac:dyDescent="0.3">
      <c r="A246" s="82">
        <v>243</v>
      </c>
      <c r="B246" s="82" t="s">
        <v>221</v>
      </c>
      <c r="C246" s="85">
        <v>952</v>
      </c>
    </row>
    <row r="247" spans="1:3" x14ac:dyDescent="0.3">
      <c r="A247" s="82">
        <v>244</v>
      </c>
      <c r="B247" s="82" t="s">
        <v>222</v>
      </c>
      <c r="C247" s="85">
        <v>1020</v>
      </c>
    </row>
    <row r="248" spans="1:3" x14ac:dyDescent="0.3">
      <c r="A248" s="82">
        <v>245</v>
      </c>
      <c r="B248" s="82" t="s">
        <v>223</v>
      </c>
      <c r="C248" s="85">
        <v>1088</v>
      </c>
    </row>
    <row r="249" spans="1:3" x14ac:dyDescent="0.3">
      <c r="A249" s="82">
        <v>246</v>
      </c>
      <c r="B249" s="82" t="s">
        <v>224</v>
      </c>
      <c r="C249" s="85">
        <v>1156</v>
      </c>
    </row>
    <row r="250" spans="1:3" x14ac:dyDescent="0.3">
      <c r="A250" s="82">
        <v>247</v>
      </c>
      <c r="B250" s="82" t="s">
        <v>225</v>
      </c>
      <c r="C250" s="85">
        <v>1224</v>
      </c>
    </row>
    <row r="251" spans="1:3" x14ac:dyDescent="0.3">
      <c r="A251" s="82">
        <v>248</v>
      </c>
      <c r="B251" s="82" t="s">
        <v>226</v>
      </c>
      <c r="C251" s="85">
        <v>1292</v>
      </c>
    </row>
    <row r="252" spans="1:3" x14ac:dyDescent="0.3">
      <c r="A252" s="82">
        <v>249</v>
      </c>
      <c r="B252" s="82" t="s">
        <v>227</v>
      </c>
      <c r="C252" s="85">
        <v>1360</v>
      </c>
    </row>
    <row r="253" spans="1:3" x14ac:dyDescent="0.3">
      <c r="A253" s="82">
        <v>250</v>
      </c>
      <c r="B253" s="82" t="s">
        <v>228</v>
      </c>
      <c r="C253" s="85">
        <v>1428</v>
      </c>
    </row>
    <row r="254" spans="1:3" x14ac:dyDescent="0.3">
      <c r="A254" s="82">
        <v>251</v>
      </c>
      <c r="B254" s="86" t="s">
        <v>1395</v>
      </c>
      <c r="C254" s="85">
        <v>144</v>
      </c>
    </row>
    <row r="255" spans="1:3" x14ac:dyDescent="0.3">
      <c r="A255" s="82">
        <v>252</v>
      </c>
      <c r="B255" s="86" t="s">
        <v>1394</v>
      </c>
      <c r="C255" s="85">
        <v>322</v>
      </c>
    </row>
    <row r="256" spans="1:3" x14ac:dyDescent="0.3">
      <c r="A256" s="82">
        <v>253</v>
      </c>
      <c r="B256" s="86" t="s">
        <v>1393</v>
      </c>
      <c r="C256" s="85">
        <v>403</v>
      </c>
    </row>
    <row r="257" spans="1:3" x14ac:dyDescent="0.3">
      <c r="A257" s="82">
        <v>254</v>
      </c>
      <c r="B257" s="86" t="s">
        <v>1392</v>
      </c>
      <c r="C257" s="85">
        <v>485</v>
      </c>
    </row>
    <row r="258" spans="1:3" x14ac:dyDescent="0.3">
      <c r="A258" s="82">
        <v>255</v>
      </c>
      <c r="B258" s="86" t="s">
        <v>1391</v>
      </c>
      <c r="C258" s="85">
        <v>566</v>
      </c>
    </row>
    <row r="259" spans="1:3" x14ac:dyDescent="0.3">
      <c r="A259" s="82">
        <v>256</v>
      </c>
      <c r="B259" s="86" t="s">
        <v>1390</v>
      </c>
      <c r="C259" s="85">
        <v>178</v>
      </c>
    </row>
    <row r="260" spans="1:3" x14ac:dyDescent="0.3">
      <c r="A260" s="82">
        <v>257</v>
      </c>
      <c r="B260" s="86" t="s">
        <v>229</v>
      </c>
      <c r="C260" s="85">
        <v>259</v>
      </c>
    </row>
    <row r="261" spans="1:3" x14ac:dyDescent="0.3">
      <c r="A261" s="82">
        <v>258</v>
      </c>
      <c r="B261" s="86" t="s">
        <v>1389</v>
      </c>
      <c r="C261" s="85">
        <v>341</v>
      </c>
    </row>
    <row r="262" spans="1:3" x14ac:dyDescent="0.3">
      <c r="A262" s="82">
        <v>259</v>
      </c>
      <c r="B262" s="86" t="s">
        <v>1388</v>
      </c>
      <c r="C262" s="85">
        <v>422</v>
      </c>
    </row>
    <row r="263" spans="1:3" x14ac:dyDescent="0.3">
      <c r="A263" s="82">
        <v>260</v>
      </c>
      <c r="B263" s="86" t="s">
        <v>1387</v>
      </c>
      <c r="C263" s="85">
        <v>81</v>
      </c>
    </row>
    <row r="264" spans="1:3" x14ac:dyDescent="0.3">
      <c r="A264" s="82">
        <v>261</v>
      </c>
      <c r="B264" s="86" t="s">
        <v>1386</v>
      </c>
      <c r="C264" s="85">
        <v>163</v>
      </c>
    </row>
    <row r="265" spans="1:3" x14ac:dyDescent="0.3">
      <c r="A265" s="82">
        <v>262</v>
      </c>
      <c r="B265" s="86" t="s">
        <v>1385</v>
      </c>
      <c r="C265" s="85">
        <v>244</v>
      </c>
    </row>
    <row r="266" spans="1:3" x14ac:dyDescent="0.3">
      <c r="A266" s="82">
        <v>263</v>
      </c>
      <c r="B266" s="86" t="s">
        <v>1384</v>
      </c>
      <c r="C266" s="85">
        <v>82</v>
      </c>
    </row>
    <row r="267" spans="1:3" x14ac:dyDescent="0.3">
      <c r="A267" s="82">
        <v>264</v>
      </c>
      <c r="B267" s="86" t="s">
        <v>230</v>
      </c>
      <c r="C267" s="85">
        <v>163</v>
      </c>
    </row>
    <row r="268" spans="1:3" x14ac:dyDescent="0.3">
      <c r="A268" s="82">
        <v>265</v>
      </c>
      <c r="B268" s="86" t="s">
        <v>1383</v>
      </c>
      <c r="C268" s="85">
        <v>81</v>
      </c>
    </row>
    <row r="269" spans="1:3" x14ac:dyDescent="0.3">
      <c r="A269" s="82">
        <v>266</v>
      </c>
      <c r="B269" s="86" t="s">
        <v>1382</v>
      </c>
      <c r="C269" s="85">
        <v>144</v>
      </c>
    </row>
    <row r="270" spans="1:3" x14ac:dyDescent="0.3">
      <c r="A270" s="82">
        <v>267</v>
      </c>
      <c r="B270" s="86" t="s">
        <v>1381</v>
      </c>
      <c r="C270" s="85">
        <v>322</v>
      </c>
    </row>
    <row r="271" spans="1:3" x14ac:dyDescent="0.3">
      <c r="A271" s="82">
        <v>268</v>
      </c>
      <c r="B271" s="86" t="s">
        <v>1380</v>
      </c>
      <c r="C271" s="85">
        <v>403</v>
      </c>
    </row>
    <row r="272" spans="1:3" x14ac:dyDescent="0.3">
      <c r="A272" s="82">
        <v>269</v>
      </c>
      <c r="B272" s="86" t="s">
        <v>1379</v>
      </c>
      <c r="C272" s="85">
        <v>485</v>
      </c>
    </row>
    <row r="273" spans="1:3" x14ac:dyDescent="0.3">
      <c r="A273" s="82">
        <v>270</v>
      </c>
      <c r="B273" s="86" t="s">
        <v>1378</v>
      </c>
      <c r="C273" s="85">
        <v>566</v>
      </c>
    </row>
    <row r="274" spans="1:3" x14ac:dyDescent="0.3">
      <c r="A274" s="82">
        <v>271</v>
      </c>
      <c r="B274" s="86" t="s">
        <v>1377</v>
      </c>
      <c r="C274" s="85">
        <v>178</v>
      </c>
    </row>
    <row r="275" spans="1:3" x14ac:dyDescent="0.3">
      <c r="A275" s="82">
        <v>272</v>
      </c>
      <c r="B275" s="86" t="s">
        <v>1376</v>
      </c>
      <c r="C275" s="85">
        <v>259</v>
      </c>
    </row>
    <row r="276" spans="1:3" x14ac:dyDescent="0.3">
      <c r="A276" s="82">
        <v>273</v>
      </c>
      <c r="B276" s="86" t="s">
        <v>1375</v>
      </c>
      <c r="C276" s="85">
        <v>341</v>
      </c>
    </row>
    <row r="277" spans="1:3" x14ac:dyDescent="0.3">
      <c r="A277" s="82">
        <v>274</v>
      </c>
      <c r="B277" s="86" t="s">
        <v>1374</v>
      </c>
      <c r="C277" s="85">
        <v>422</v>
      </c>
    </row>
    <row r="278" spans="1:3" x14ac:dyDescent="0.3">
      <c r="A278" s="82">
        <v>275</v>
      </c>
      <c r="B278" s="86" t="s">
        <v>231</v>
      </c>
      <c r="C278" s="85">
        <v>81</v>
      </c>
    </row>
    <row r="279" spans="1:3" x14ac:dyDescent="0.3">
      <c r="A279" s="82">
        <v>276</v>
      </c>
      <c r="B279" s="86" t="s">
        <v>1373</v>
      </c>
      <c r="C279" s="85">
        <v>163</v>
      </c>
    </row>
    <row r="280" spans="1:3" x14ac:dyDescent="0.3">
      <c r="A280" s="82">
        <v>277</v>
      </c>
      <c r="B280" s="86" t="s">
        <v>1372</v>
      </c>
      <c r="C280" s="85">
        <v>244</v>
      </c>
    </row>
    <row r="281" spans="1:3" x14ac:dyDescent="0.3">
      <c r="A281" s="82">
        <v>278</v>
      </c>
      <c r="B281" s="86" t="s">
        <v>1371</v>
      </c>
      <c r="C281" s="85">
        <v>82</v>
      </c>
    </row>
    <row r="282" spans="1:3" x14ac:dyDescent="0.3">
      <c r="A282" s="82">
        <v>279</v>
      </c>
      <c r="B282" s="86" t="s">
        <v>1370</v>
      </c>
      <c r="C282" s="85">
        <v>163</v>
      </c>
    </row>
    <row r="283" spans="1:3" x14ac:dyDescent="0.3">
      <c r="A283" s="82">
        <v>280</v>
      </c>
      <c r="B283" s="86" t="s">
        <v>1369</v>
      </c>
      <c r="C283" s="85">
        <v>81</v>
      </c>
    </row>
    <row r="284" spans="1:3" x14ac:dyDescent="0.3">
      <c r="A284" s="82">
        <v>281</v>
      </c>
      <c r="B284" s="83" t="s">
        <v>1368</v>
      </c>
      <c r="C284" s="85">
        <v>90</v>
      </c>
    </row>
    <row r="285" spans="1:3" x14ac:dyDescent="0.3">
      <c r="A285" s="82">
        <v>282</v>
      </c>
      <c r="B285" s="83" t="s">
        <v>1367</v>
      </c>
      <c r="C285" s="85">
        <v>182</v>
      </c>
    </row>
    <row r="286" spans="1:3" x14ac:dyDescent="0.3">
      <c r="A286" s="82">
        <v>283</v>
      </c>
      <c r="B286" s="82" t="s">
        <v>232</v>
      </c>
      <c r="C286" s="85">
        <v>273</v>
      </c>
    </row>
    <row r="287" spans="1:3" x14ac:dyDescent="0.3">
      <c r="A287" s="82">
        <v>284</v>
      </c>
      <c r="B287" s="82" t="s">
        <v>233</v>
      </c>
      <c r="C287" s="85">
        <v>365</v>
      </c>
    </row>
    <row r="288" spans="1:3" x14ac:dyDescent="0.3">
      <c r="A288" s="82">
        <v>285</v>
      </c>
      <c r="B288" s="82" t="s">
        <v>234</v>
      </c>
      <c r="C288" s="85">
        <v>92</v>
      </c>
    </row>
    <row r="289" spans="1:3" x14ac:dyDescent="0.3">
      <c r="A289" s="82">
        <v>286</v>
      </c>
      <c r="B289" s="82" t="s">
        <v>235</v>
      </c>
      <c r="C289" s="85">
        <v>183</v>
      </c>
    </row>
    <row r="290" spans="1:3" x14ac:dyDescent="0.3">
      <c r="A290" s="82">
        <v>287</v>
      </c>
      <c r="B290" s="82" t="s">
        <v>236</v>
      </c>
      <c r="C290" s="85">
        <v>275</v>
      </c>
    </row>
    <row r="291" spans="1:3" x14ac:dyDescent="0.3">
      <c r="A291" s="82">
        <v>288</v>
      </c>
      <c r="B291" s="82" t="s">
        <v>237</v>
      </c>
      <c r="C291" s="85">
        <v>91</v>
      </c>
    </row>
    <row r="292" spans="1:3" x14ac:dyDescent="0.3">
      <c r="A292" s="82">
        <v>289</v>
      </c>
      <c r="B292" s="82" t="s">
        <v>238</v>
      </c>
      <c r="C292" s="85">
        <v>183</v>
      </c>
    </row>
    <row r="293" spans="1:3" x14ac:dyDescent="0.3">
      <c r="A293" s="82">
        <v>290</v>
      </c>
      <c r="B293" s="82" t="s">
        <v>239</v>
      </c>
      <c r="C293" s="85">
        <v>92</v>
      </c>
    </row>
    <row r="294" spans="1:3" x14ac:dyDescent="0.3">
      <c r="A294" s="82">
        <v>291</v>
      </c>
      <c r="B294" s="82" t="s">
        <v>240</v>
      </c>
      <c r="C294" s="85">
        <v>46</v>
      </c>
    </row>
    <row r="295" spans="1:3" x14ac:dyDescent="0.3">
      <c r="A295" s="82">
        <v>292</v>
      </c>
      <c r="B295" s="82" t="s">
        <v>241</v>
      </c>
      <c r="C295" s="85">
        <v>89</v>
      </c>
    </row>
    <row r="296" spans="1:3" x14ac:dyDescent="0.3">
      <c r="A296" s="82">
        <v>293</v>
      </c>
      <c r="B296" s="82" t="s">
        <v>242</v>
      </c>
      <c r="C296" s="85">
        <v>130</v>
      </c>
    </row>
    <row r="297" spans="1:3" x14ac:dyDescent="0.3">
      <c r="A297" s="82">
        <v>294</v>
      </c>
      <c r="B297" s="82" t="s">
        <v>243</v>
      </c>
      <c r="C297" s="85">
        <v>166</v>
      </c>
    </row>
    <row r="298" spans="1:3" x14ac:dyDescent="0.3">
      <c r="A298" s="82">
        <v>295</v>
      </c>
      <c r="B298" s="82" t="s">
        <v>244</v>
      </c>
      <c r="C298" s="85">
        <v>43</v>
      </c>
    </row>
    <row r="299" spans="1:3" x14ac:dyDescent="0.3">
      <c r="A299" s="82">
        <v>296</v>
      </c>
      <c r="B299" s="82" t="s">
        <v>245</v>
      </c>
      <c r="C299" s="85">
        <v>84</v>
      </c>
    </row>
    <row r="300" spans="1:3" x14ac:dyDescent="0.3">
      <c r="A300" s="82">
        <v>297</v>
      </c>
      <c r="B300" s="82" t="s">
        <v>246</v>
      </c>
      <c r="C300" s="85">
        <v>120</v>
      </c>
    </row>
    <row r="301" spans="1:3" x14ac:dyDescent="0.3">
      <c r="A301" s="82">
        <v>298</v>
      </c>
      <c r="B301" s="82" t="s">
        <v>247</v>
      </c>
      <c r="C301" s="85">
        <v>41</v>
      </c>
    </row>
    <row r="302" spans="1:3" x14ac:dyDescent="0.3">
      <c r="A302" s="82">
        <v>299</v>
      </c>
      <c r="B302" s="82" t="s">
        <v>248</v>
      </c>
      <c r="C302" s="85">
        <v>77</v>
      </c>
    </row>
    <row r="303" spans="1:3" x14ac:dyDescent="0.3">
      <c r="A303" s="82">
        <v>300</v>
      </c>
      <c r="B303" s="82" t="s">
        <v>249</v>
      </c>
      <c r="C303" s="85">
        <v>36</v>
      </c>
    </row>
    <row r="304" spans="1:3" x14ac:dyDescent="0.3">
      <c r="A304" s="82">
        <v>301</v>
      </c>
      <c r="B304" s="82" t="s">
        <v>250</v>
      </c>
      <c r="C304" s="85">
        <v>89</v>
      </c>
    </row>
    <row r="305" spans="1:3" x14ac:dyDescent="0.3">
      <c r="A305" s="82">
        <v>302</v>
      </c>
      <c r="B305" s="82" t="s">
        <v>251</v>
      </c>
      <c r="C305" s="85">
        <v>166</v>
      </c>
    </row>
    <row r="306" spans="1:3" x14ac:dyDescent="0.3">
      <c r="A306" s="82">
        <v>303</v>
      </c>
      <c r="B306" s="82" t="s">
        <v>252</v>
      </c>
      <c r="C306" s="85">
        <v>77</v>
      </c>
    </row>
    <row r="307" spans="1:3" x14ac:dyDescent="0.3">
      <c r="A307" s="82">
        <v>304</v>
      </c>
      <c r="B307" s="86" t="s">
        <v>1366</v>
      </c>
      <c r="C307" s="85">
        <v>178</v>
      </c>
    </row>
    <row r="308" spans="1:3" x14ac:dyDescent="0.3">
      <c r="A308" s="82">
        <v>305</v>
      </c>
      <c r="B308" s="86" t="s">
        <v>1365</v>
      </c>
      <c r="C308" s="85">
        <v>259</v>
      </c>
    </row>
    <row r="309" spans="1:3" x14ac:dyDescent="0.3">
      <c r="A309" s="82">
        <v>306</v>
      </c>
      <c r="B309" s="86" t="s">
        <v>1364</v>
      </c>
      <c r="C309" s="85">
        <v>341</v>
      </c>
    </row>
    <row r="310" spans="1:3" x14ac:dyDescent="0.3">
      <c r="A310" s="82">
        <v>307</v>
      </c>
      <c r="B310" s="86" t="s">
        <v>1363</v>
      </c>
      <c r="C310" s="85">
        <v>422</v>
      </c>
    </row>
    <row r="311" spans="1:3" x14ac:dyDescent="0.3">
      <c r="A311" s="82">
        <v>308</v>
      </c>
      <c r="B311" s="86" t="s">
        <v>1362</v>
      </c>
      <c r="C311" s="85">
        <v>81</v>
      </c>
    </row>
    <row r="312" spans="1:3" x14ac:dyDescent="0.3">
      <c r="A312" s="82">
        <v>309</v>
      </c>
      <c r="B312" s="86" t="s">
        <v>1361</v>
      </c>
      <c r="C312" s="85">
        <v>163</v>
      </c>
    </row>
    <row r="313" spans="1:3" x14ac:dyDescent="0.3">
      <c r="A313" s="82">
        <v>310</v>
      </c>
      <c r="B313" s="86" t="s">
        <v>1360</v>
      </c>
      <c r="C313" s="85">
        <v>244</v>
      </c>
    </row>
    <row r="314" spans="1:3" x14ac:dyDescent="0.3">
      <c r="A314" s="82">
        <v>311</v>
      </c>
      <c r="B314" s="86" t="s">
        <v>1359</v>
      </c>
      <c r="C314" s="85">
        <v>82</v>
      </c>
    </row>
    <row r="315" spans="1:3" x14ac:dyDescent="0.3">
      <c r="A315" s="82">
        <v>312</v>
      </c>
      <c r="B315" s="86" t="s">
        <v>1358</v>
      </c>
      <c r="C315" s="85">
        <v>163</v>
      </c>
    </row>
    <row r="316" spans="1:3" x14ac:dyDescent="0.3">
      <c r="A316" s="82">
        <v>313</v>
      </c>
      <c r="B316" s="86" t="s">
        <v>1357</v>
      </c>
      <c r="C316" s="85">
        <v>81</v>
      </c>
    </row>
    <row r="317" spans="1:3" x14ac:dyDescent="0.3">
      <c r="A317" s="82">
        <v>314</v>
      </c>
      <c r="B317" s="86" t="s">
        <v>253</v>
      </c>
      <c r="C317" s="85">
        <v>81</v>
      </c>
    </row>
    <row r="318" spans="1:3" x14ac:dyDescent="0.3">
      <c r="A318" s="82">
        <v>315</v>
      </c>
      <c r="B318" s="86" t="s">
        <v>1356</v>
      </c>
      <c r="C318" s="85">
        <v>163</v>
      </c>
    </row>
    <row r="319" spans="1:3" x14ac:dyDescent="0.3">
      <c r="A319" s="82">
        <v>316</v>
      </c>
      <c r="B319" s="86" t="s">
        <v>1355</v>
      </c>
      <c r="C319" s="85">
        <v>244</v>
      </c>
    </row>
    <row r="320" spans="1:3" x14ac:dyDescent="0.3">
      <c r="A320" s="82">
        <v>317</v>
      </c>
      <c r="B320" s="86" t="s">
        <v>1354</v>
      </c>
      <c r="C320" s="85">
        <v>82</v>
      </c>
    </row>
    <row r="321" spans="1:3" x14ac:dyDescent="0.3">
      <c r="A321" s="82">
        <v>318</v>
      </c>
      <c r="B321" s="86" t="s">
        <v>1353</v>
      </c>
      <c r="C321" s="85">
        <v>163</v>
      </c>
    </row>
    <row r="322" spans="1:3" x14ac:dyDescent="0.3">
      <c r="A322" s="82">
        <v>319</v>
      </c>
      <c r="B322" s="86" t="s">
        <v>1352</v>
      </c>
      <c r="C322" s="85">
        <v>81</v>
      </c>
    </row>
    <row r="323" spans="1:3" x14ac:dyDescent="0.3">
      <c r="A323" s="82">
        <v>320</v>
      </c>
      <c r="B323" s="86" t="s">
        <v>1351</v>
      </c>
      <c r="C323" s="85">
        <v>82</v>
      </c>
    </row>
    <row r="324" spans="1:3" x14ac:dyDescent="0.3">
      <c r="A324" s="82">
        <v>321</v>
      </c>
      <c r="B324" s="86" t="s">
        <v>1350</v>
      </c>
      <c r="C324" s="85">
        <v>163</v>
      </c>
    </row>
    <row r="325" spans="1:3" x14ac:dyDescent="0.3">
      <c r="A325" s="82">
        <v>322</v>
      </c>
      <c r="B325" s="86" t="s">
        <v>1349</v>
      </c>
      <c r="C325" s="85">
        <v>81</v>
      </c>
    </row>
    <row r="326" spans="1:3" x14ac:dyDescent="0.3">
      <c r="A326" s="82">
        <v>323</v>
      </c>
      <c r="B326" s="86" t="s">
        <v>254</v>
      </c>
      <c r="C326" s="85">
        <v>81</v>
      </c>
    </row>
    <row r="327" spans="1:3" x14ac:dyDescent="0.3">
      <c r="A327" s="82">
        <v>324</v>
      </c>
      <c r="B327" s="86" t="s">
        <v>1348</v>
      </c>
      <c r="C327" s="85">
        <v>178</v>
      </c>
    </row>
    <row r="328" spans="1:3" x14ac:dyDescent="0.3">
      <c r="A328" s="82">
        <v>325</v>
      </c>
      <c r="B328" s="86" t="s">
        <v>1347</v>
      </c>
      <c r="C328" s="85">
        <v>259</v>
      </c>
    </row>
    <row r="329" spans="1:3" x14ac:dyDescent="0.3">
      <c r="A329" s="82">
        <v>326</v>
      </c>
      <c r="B329" s="86" t="s">
        <v>1346</v>
      </c>
      <c r="C329" s="85">
        <v>341</v>
      </c>
    </row>
    <row r="330" spans="1:3" x14ac:dyDescent="0.3">
      <c r="A330" s="82">
        <v>327</v>
      </c>
      <c r="B330" s="86" t="s">
        <v>1345</v>
      </c>
      <c r="C330" s="85">
        <v>422</v>
      </c>
    </row>
    <row r="331" spans="1:3" x14ac:dyDescent="0.3">
      <c r="A331" s="82">
        <v>328</v>
      </c>
      <c r="B331" s="86" t="s">
        <v>255</v>
      </c>
      <c r="C331" s="85">
        <v>81</v>
      </c>
    </row>
    <row r="332" spans="1:3" x14ac:dyDescent="0.3">
      <c r="A332" s="82">
        <v>329</v>
      </c>
      <c r="B332" s="86" t="s">
        <v>1344</v>
      </c>
      <c r="C332" s="85">
        <v>163</v>
      </c>
    </row>
    <row r="333" spans="1:3" x14ac:dyDescent="0.3">
      <c r="A333" s="82">
        <v>330</v>
      </c>
      <c r="B333" s="86" t="s">
        <v>1343</v>
      </c>
      <c r="C333" s="85">
        <v>244</v>
      </c>
    </row>
    <row r="334" spans="1:3" x14ac:dyDescent="0.3">
      <c r="A334" s="82">
        <v>331</v>
      </c>
      <c r="B334" s="86" t="s">
        <v>1342</v>
      </c>
      <c r="C334" s="85">
        <v>82</v>
      </c>
    </row>
    <row r="335" spans="1:3" x14ac:dyDescent="0.3">
      <c r="A335" s="82">
        <v>332</v>
      </c>
      <c r="B335" s="86" t="s">
        <v>1341</v>
      </c>
      <c r="C335" s="85">
        <v>163</v>
      </c>
    </row>
    <row r="336" spans="1:3" x14ac:dyDescent="0.3">
      <c r="A336" s="82">
        <v>333</v>
      </c>
      <c r="B336" s="86" t="s">
        <v>1340</v>
      </c>
      <c r="C336" s="85">
        <v>81</v>
      </c>
    </row>
    <row r="337" spans="1:3" x14ac:dyDescent="0.3">
      <c r="A337" s="82">
        <v>334</v>
      </c>
      <c r="B337" s="86" t="s">
        <v>1339</v>
      </c>
      <c r="C337" s="85">
        <v>81</v>
      </c>
    </row>
    <row r="338" spans="1:3" x14ac:dyDescent="0.3">
      <c r="A338" s="82">
        <v>335</v>
      </c>
      <c r="B338" s="86" t="s">
        <v>1338</v>
      </c>
      <c r="C338" s="85">
        <v>163</v>
      </c>
    </row>
    <row r="339" spans="1:3" x14ac:dyDescent="0.3">
      <c r="A339" s="82">
        <v>336</v>
      </c>
      <c r="B339" s="86" t="s">
        <v>1337</v>
      </c>
      <c r="C339" s="85">
        <v>244</v>
      </c>
    </row>
    <row r="340" spans="1:3" x14ac:dyDescent="0.3">
      <c r="A340" s="82">
        <v>337</v>
      </c>
      <c r="B340" s="86" t="s">
        <v>1336</v>
      </c>
      <c r="C340" s="85">
        <v>82</v>
      </c>
    </row>
    <row r="341" spans="1:3" x14ac:dyDescent="0.3">
      <c r="A341" s="82">
        <v>338</v>
      </c>
      <c r="B341" s="86" t="s">
        <v>1335</v>
      </c>
      <c r="C341" s="85">
        <v>163</v>
      </c>
    </row>
    <row r="342" spans="1:3" x14ac:dyDescent="0.3">
      <c r="A342" s="82">
        <v>339</v>
      </c>
      <c r="B342" s="86" t="s">
        <v>1334</v>
      </c>
      <c r="C342" s="85">
        <v>81</v>
      </c>
    </row>
    <row r="343" spans="1:3" x14ac:dyDescent="0.3">
      <c r="A343" s="82">
        <v>340</v>
      </c>
      <c r="B343" s="86" t="s">
        <v>1333</v>
      </c>
      <c r="C343" s="85">
        <v>82</v>
      </c>
    </row>
    <row r="344" spans="1:3" x14ac:dyDescent="0.3">
      <c r="A344" s="82">
        <v>341</v>
      </c>
      <c r="B344" s="86" t="s">
        <v>1332</v>
      </c>
      <c r="C344" s="85">
        <v>163</v>
      </c>
    </row>
    <row r="345" spans="1:3" x14ac:dyDescent="0.3">
      <c r="A345" s="82">
        <v>342</v>
      </c>
      <c r="B345" s="86" t="s">
        <v>1331</v>
      </c>
      <c r="C345" s="85">
        <v>81</v>
      </c>
    </row>
    <row r="346" spans="1:3" x14ac:dyDescent="0.3">
      <c r="A346" s="82">
        <v>343</v>
      </c>
      <c r="B346" s="86" t="s">
        <v>1330</v>
      </c>
      <c r="C346" s="85">
        <v>81</v>
      </c>
    </row>
    <row r="347" spans="1:3" x14ac:dyDescent="0.3">
      <c r="A347" s="82">
        <v>344</v>
      </c>
      <c r="B347" s="83" t="s">
        <v>1329</v>
      </c>
      <c r="C347" s="85">
        <v>92</v>
      </c>
    </row>
    <row r="348" spans="1:3" x14ac:dyDescent="0.3">
      <c r="A348" s="82">
        <v>345</v>
      </c>
      <c r="B348" s="82" t="s">
        <v>256</v>
      </c>
      <c r="C348" s="85">
        <v>183</v>
      </c>
    </row>
    <row r="349" spans="1:3" x14ac:dyDescent="0.3">
      <c r="A349" s="82">
        <v>346</v>
      </c>
      <c r="B349" s="82" t="s">
        <v>257</v>
      </c>
      <c r="C349" s="85">
        <v>275</v>
      </c>
    </row>
    <row r="350" spans="1:3" x14ac:dyDescent="0.3">
      <c r="A350" s="82">
        <v>347</v>
      </c>
      <c r="B350" s="82" t="s">
        <v>258</v>
      </c>
      <c r="C350" s="85">
        <v>91</v>
      </c>
    </row>
    <row r="351" spans="1:3" x14ac:dyDescent="0.3">
      <c r="A351" s="82">
        <v>348</v>
      </c>
      <c r="B351" s="82" t="s">
        <v>259</v>
      </c>
      <c r="C351" s="85">
        <v>183</v>
      </c>
    </row>
    <row r="352" spans="1:3" x14ac:dyDescent="0.3">
      <c r="A352" s="82">
        <v>349</v>
      </c>
      <c r="B352" s="82" t="s">
        <v>260</v>
      </c>
      <c r="C352" s="85">
        <v>92</v>
      </c>
    </row>
    <row r="353" spans="1:3" x14ac:dyDescent="0.3">
      <c r="A353" s="82">
        <v>350</v>
      </c>
      <c r="B353" s="82" t="s">
        <v>261</v>
      </c>
      <c r="C353" s="85">
        <v>91</v>
      </c>
    </row>
    <row r="354" spans="1:3" x14ac:dyDescent="0.3">
      <c r="A354" s="82">
        <v>351</v>
      </c>
      <c r="B354" s="82" t="s">
        <v>262</v>
      </c>
      <c r="C354" s="85">
        <v>183</v>
      </c>
    </row>
    <row r="355" spans="1:3" x14ac:dyDescent="0.3">
      <c r="A355" s="82">
        <v>352</v>
      </c>
      <c r="B355" s="82" t="s">
        <v>263</v>
      </c>
      <c r="C355" s="85">
        <v>92</v>
      </c>
    </row>
    <row r="356" spans="1:3" x14ac:dyDescent="0.3">
      <c r="A356" s="82">
        <v>353</v>
      </c>
      <c r="B356" s="82" t="s">
        <v>264</v>
      </c>
      <c r="C356" s="85">
        <v>92</v>
      </c>
    </row>
    <row r="357" spans="1:3" x14ac:dyDescent="0.3">
      <c r="A357" s="82">
        <v>354</v>
      </c>
      <c r="B357" s="82" t="s">
        <v>265</v>
      </c>
      <c r="C357" s="85">
        <v>43</v>
      </c>
    </row>
    <row r="358" spans="1:3" x14ac:dyDescent="0.3">
      <c r="A358" s="82">
        <v>355</v>
      </c>
      <c r="B358" s="82" t="s">
        <v>266</v>
      </c>
      <c r="C358" s="85">
        <v>84</v>
      </c>
    </row>
    <row r="359" spans="1:3" x14ac:dyDescent="0.3">
      <c r="A359" s="82">
        <v>356</v>
      </c>
      <c r="B359" s="82" t="s">
        <v>267</v>
      </c>
      <c r="C359" s="85">
        <v>120</v>
      </c>
    </row>
    <row r="360" spans="1:3" x14ac:dyDescent="0.3">
      <c r="A360" s="82">
        <v>357</v>
      </c>
      <c r="B360" s="82" t="s">
        <v>268</v>
      </c>
      <c r="C360" s="85">
        <v>41</v>
      </c>
    </row>
    <row r="361" spans="1:3" x14ac:dyDescent="0.3">
      <c r="A361" s="82">
        <v>358</v>
      </c>
      <c r="B361" s="82" t="s">
        <v>269</v>
      </c>
      <c r="C361" s="85">
        <v>77</v>
      </c>
    </row>
    <row r="362" spans="1:3" x14ac:dyDescent="0.3">
      <c r="A362" s="82">
        <v>359</v>
      </c>
      <c r="B362" s="82" t="s">
        <v>270</v>
      </c>
      <c r="C362" s="85">
        <v>36</v>
      </c>
    </row>
    <row r="363" spans="1:3" x14ac:dyDescent="0.3">
      <c r="A363" s="82">
        <v>360</v>
      </c>
      <c r="B363" s="82" t="s">
        <v>271</v>
      </c>
      <c r="C363" s="85">
        <v>41</v>
      </c>
    </row>
    <row r="364" spans="1:3" x14ac:dyDescent="0.3">
      <c r="A364" s="82">
        <v>361</v>
      </c>
      <c r="B364" s="82" t="s">
        <v>272</v>
      </c>
      <c r="C364" s="85">
        <v>77</v>
      </c>
    </row>
    <row r="365" spans="1:3" x14ac:dyDescent="0.3">
      <c r="A365" s="82">
        <v>362</v>
      </c>
      <c r="B365" s="82" t="s">
        <v>273</v>
      </c>
      <c r="C365" s="85">
        <v>36</v>
      </c>
    </row>
    <row r="366" spans="1:3" x14ac:dyDescent="0.3">
      <c r="A366" s="82">
        <v>363</v>
      </c>
      <c r="B366" s="82" t="s">
        <v>274</v>
      </c>
      <c r="C366" s="85">
        <v>36</v>
      </c>
    </row>
    <row r="367" spans="1:3" x14ac:dyDescent="0.3">
      <c r="A367" s="82">
        <v>364</v>
      </c>
      <c r="B367" s="82" t="s">
        <v>275</v>
      </c>
      <c r="C367" s="85">
        <v>77</v>
      </c>
    </row>
    <row r="368" spans="1:3" x14ac:dyDescent="0.3">
      <c r="A368" s="82">
        <v>365</v>
      </c>
      <c r="B368" s="82" t="s">
        <v>276</v>
      </c>
      <c r="C368" s="90">
        <v>1</v>
      </c>
    </row>
    <row r="369" spans="1:3" x14ac:dyDescent="0.3">
      <c r="A369" s="82">
        <v>366</v>
      </c>
      <c r="B369" s="82" t="s">
        <v>277</v>
      </c>
      <c r="C369" s="90">
        <v>0.5</v>
      </c>
    </row>
    <row r="370" spans="1:3" x14ac:dyDescent="0.3">
      <c r="A370" s="82">
        <v>367</v>
      </c>
      <c r="B370" s="82" t="s">
        <v>278</v>
      </c>
      <c r="C370" s="90">
        <v>0.25</v>
      </c>
    </row>
    <row r="371" spans="1:3" x14ac:dyDescent="0.3">
      <c r="A371" s="82">
        <v>368</v>
      </c>
      <c r="B371" s="82" t="s">
        <v>279</v>
      </c>
      <c r="C371" s="90">
        <v>0.25</v>
      </c>
    </row>
    <row r="372" spans="1:3" x14ac:dyDescent="0.3">
      <c r="A372" s="82">
        <v>369</v>
      </c>
      <c r="B372" s="82" t="s">
        <v>280</v>
      </c>
      <c r="C372" s="90">
        <v>0.5</v>
      </c>
    </row>
    <row r="373" spans="1:3" x14ac:dyDescent="0.3">
      <c r="A373" s="82">
        <v>370</v>
      </c>
      <c r="B373" s="82" t="s">
        <v>281</v>
      </c>
      <c r="C373" s="90">
        <v>0.25</v>
      </c>
    </row>
    <row r="374" spans="1:3" x14ac:dyDescent="0.3">
      <c r="A374" s="82">
        <v>371</v>
      </c>
      <c r="B374" s="82" t="s">
        <v>282</v>
      </c>
      <c r="C374" s="90">
        <v>0.25</v>
      </c>
    </row>
    <row r="375" spans="1:3" x14ac:dyDescent="0.3">
      <c r="A375" s="82">
        <v>372</v>
      </c>
      <c r="B375" s="82" t="s">
        <v>283</v>
      </c>
      <c r="C375" s="90">
        <v>0.5</v>
      </c>
    </row>
    <row r="376" spans="1:3" x14ac:dyDescent="0.3">
      <c r="A376" s="82">
        <v>373</v>
      </c>
      <c r="B376" s="82" t="s">
        <v>284</v>
      </c>
      <c r="C376" s="90">
        <v>0.25</v>
      </c>
    </row>
    <row r="377" spans="1:3" x14ac:dyDescent="0.3">
      <c r="A377" s="82">
        <v>374</v>
      </c>
      <c r="B377" s="86" t="s">
        <v>1328</v>
      </c>
      <c r="C377" s="90">
        <v>0.7</v>
      </c>
    </row>
    <row r="378" spans="1:3" x14ac:dyDescent="0.3">
      <c r="A378" s="82">
        <v>375</v>
      </c>
      <c r="B378" s="86" t="s">
        <v>1327</v>
      </c>
      <c r="C378" s="90">
        <v>0.9</v>
      </c>
    </row>
    <row r="379" spans="1:3" x14ac:dyDescent="0.3">
      <c r="A379" s="82">
        <v>376</v>
      </c>
      <c r="B379" s="83" t="s">
        <v>1326</v>
      </c>
      <c r="C379" s="90">
        <v>0.9</v>
      </c>
    </row>
    <row r="380" spans="1:3" x14ac:dyDescent="0.3">
      <c r="A380" s="82">
        <v>377</v>
      </c>
      <c r="B380" s="82" t="s">
        <v>285</v>
      </c>
      <c r="C380" s="90">
        <v>0.9</v>
      </c>
    </row>
    <row r="381" spans="1:3" x14ac:dyDescent="0.3">
      <c r="A381" s="82">
        <v>378</v>
      </c>
      <c r="B381" s="82" t="s">
        <v>286</v>
      </c>
      <c r="C381" s="90">
        <v>0.9</v>
      </c>
    </row>
    <row r="382" spans="1:3" x14ac:dyDescent="0.3">
      <c r="A382" s="82">
        <v>379</v>
      </c>
      <c r="B382" s="82" t="s">
        <v>287</v>
      </c>
      <c r="C382" s="90">
        <v>0.85</v>
      </c>
    </row>
    <row r="383" spans="1:3" x14ac:dyDescent="0.3">
      <c r="A383" s="82">
        <v>380</v>
      </c>
      <c r="B383" s="82" t="s">
        <v>288</v>
      </c>
      <c r="C383" s="87">
        <v>98</v>
      </c>
    </row>
  </sheetData>
  <autoFilter ref="A3:B382" xr:uid="{00000000-0009-0000-0000-000000000000}"/>
  <phoneticPr fontId="1"/>
  <pageMargins left="0.7" right="0.7" top="0.75" bottom="0.75" header="0.3" footer="0.3"/>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4"/>
  <sheetViews>
    <sheetView workbookViewId="0"/>
  </sheetViews>
  <sheetFormatPr defaultColWidth="9" defaultRowHeight="12.9" x14ac:dyDescent="0.3"/>
  <cols>
    <col min="1" max="1" width="9" style="80"/>
    <col min="2" max="2" width="52.3671875" style="80" customWidth="1"/>
    <col min="3" max="3" width="8.47265625" style="80" customWidth="1"/>
    <col min="4" max="16384" width="9" style="80"/>
  </cols>
  <sheetData>
    <row r="1" spans="1:3" x14ac:dyDescent="0.3">
      <c r="B1" s="81" t="s">
        <v>289</v>
      </c>
    </row>
    <row r="3" spans="1:3" x14ac:dyDescent="0.3">
      <c r="A3" s="82" t="s">
        <v>22</v>
      </c>
      <c r="B3" s="83" t="s">
        <v>290</v>
      </c>
      <c r="C3" s="84" t="s">
        <v>23</v>
      </c>
    </row>
    <row r="4" spans="1:3" x14ac:dyDescent="0.3">
      <c r="A4" s="82">
        <v>1</v>
      </c>
      <c r="B4" s="82" t="s">
        <v>291</v>
      </c>
      <c r="C4" s="88">
        <v>184</v>
      </c>
    </row>
    <row r="5" spans="1:3" x14ac:dyDescent="0.3">
      <c r="A5" s="82">
        <v>2</v>
      </c>
      <c r="B5" s="82" t="s">
        <v>292</v>
      </c>
      <c r="C5" s="88">
        <v>292</v>
      </c>
    </row>
    <row r="6" spans="1:3" x14ac:dyDescent="0.3">
      <c r="A6" s="82">
        <v>3</v>
      </c>
      <c r="B6" s="82" t="s">
        <v>293</v>
      </c>
      <c r="C6" s="88">
        <v>421</v>
      </c>
    </row>
    <row r="7" spans="1:3" x14ac:dyDescent="0.3">
      <c r="A7" s="82">
        <v>4</v>
      </c>
      <c r="B7" s="82" t="s">
        <v>294</v>
      </c>
      <c r="C7" s="88">
        <v>485</v>
      </c>
    </row>
    <row r="8" spans="1:3" x14ac:dyDescent="0.3">
      <c r="A8" s="82">
        <v>5</v>
      </c>
      <c r="B8" s="82" t="s">
        <v>295</v>
      </c>
      <c r="C8" s="88">
        <v>548</v>
      </c>
    </row>
    <row r="9" spans="1:3" x14ac:dyDescent="0.3">
      <c r="A9" s="82">
        <v>6</v>
      </c>
      <c r="B9" s="82" t="s">
        <v>296</v>
      </c>
      <c r="C9" s="88">
        <v>611</v>
      </c>
    </row>
    <row r="10" spans="1:3" x14ac:dyDescent="0.3">
      <c r="A10" s="82">
        <v>7</v>
      </c>
      <c r="B10" s="82" t="s">
        <v>297</v>
      </c>
      <c r="C10" s="88">
        <v>674</v>
      </c>
    </row>
    <row r="11" spans="1:3" x14ac:dyDescent="0.3">
      <c r="A11" s="82">
        <v>8</v>
      </c>
      <c r="B11" s="82" t="s">
        <v>298</v>
      </c>
      <c r="C11" s="88">
        <v>737</v>
      </c>
    </row>
    <row r="12" spans="1:3" x14ac:dyDescent="0.3">
      <c r="A12" s="82">
        <v>9</v>
      </c>
      <c r="B12" s="82" t="s">
        <v>299</v>
      </c>
      <c r="C12" s="88">
        <v>800</v>
      </c>
    </row>
    <row r="13" spans="1:3" x14ac:dyDescent="0.3">
      <c r="A13" s="82">
        <v>10</v>
      </c>
      <c r="B13" s="82" t="s">
        <v>300</v>
      </c>
      <c r="C13" s="88">
        <v>863</v>
      </c>
    </row>
    <row r="14" spans="1:3" x14ac:dyDescent="0.3">
      <c r="A14" s="82">
        <v>11</v>
      </c>
      <c r="B14" s="82" t="s">
        <v>301</v>
      </c>
      <c r="C14" s="88">
        <v>926</v>
      </c>
    </row>
    <row r="15" spans="1:3" x14ac:dyDescent="0.3">
      <c r="A15" s="82">
        <v>12</v>
      </c>
      <c r="B15" s="82" t="s">
        <v>302</v>
      </c>
      <c r="C15" s="88">
        <v>989</v>
      </c>
    </row>
    <row r="16" spans="1:3" x14ac:dyDescent="0.3">
      <c r="A16" s="82">
        <v>13</v>
      </c>
      <c r="B16" s="82" t="s">
        <v>303</v>
      </c>
      <c r="C16" s="88">
        <v>1052</v>
      </c>
    </row>
    <row r="17" spans="1:3" x14ac:dyDescent="0.3">
      <c r="A17" s="82">
        <v>14</v>
      </c>
      <c r="B17" s="82" t="s">
        <v>304</v>
      </c>
      <c r="C17" s="88">
        <v>1115</v>
      </c>
    </row>
    <row r="18" spans="1:3" x14ac:dyDescent="0.3">
      <c r="A18" s="82">
        <v>15</v>
      </c>
      <c r="B18" s="82" t="s">
        <v>305</v>
      </c>
      <c r="C18" s="88">
        <v>1178</v>
      </c>
    </row>
    <row r="19" spans="1:3" x14ac:dyDescent="0.3">
      <c r="A19" s="82">
        <v>16</v>
      </c>
      <c r="B19" s="82" t="s">
        <v>306</v>
      </c>
      <c r="C19" s="88">
        <v>1241</v>
      </c>
    </row>
    <row r="20" spans="1:3" x14ac:dyDescent="0.3">
      <c r="A20" s="82">
        <v>17</v>
      </c>
      <c r="B20" s="82" t="s">
        <v>307</v>
      </c>
      <c r="C20" s="88">
        <v>1304</v>
      </c>
    </row>
    <row r="21" spans="1:3" x14ac:dyDescent="0.3">
      <c r="A21" s="82">
        <v>18</v>
      </c>
      <c r="B21" s="82" t="s">
        <v>308</v>
      </c>
      <c r="C21" s="88">
        <v>1367</v>
      </c>
    </row>
    <row r="22" spans="1:3" x14ac:dyDescent="0.3">
      <c r="A22" s="82">
        <v>19</v>
      </c>
      <c r="B22" s="82" t="s">
        <v>309</v>
      </c>
      <c r="C22" s="88">
        <v>1430</v>
      </c>
    </row>
    <row r="23" spans="1:3" x14ac:dyDescent="0.3">
      <c r="A23" s="82">
        <v>20</v>
      </c>
      <c r="B23" s="82" t="s">
        <v>310</v>
      </c>
      <c r="C23" s="88">
        <v>1493</v>
      </c>
    </row>
    <row r="24" spans="1:3" x14ac:dyDescent="0.3">
      <c r="A24" s="82">
        <v>21</v>
      </c>
      <c r="B24" s="82" t="s">
        <v>311</v>
      </c>
      <c r="C24" s="88">
        <v>1556</v>
      </c>
    </row>
    <row r="25" spans="1:3" x14ac:dyDescent="0.3">
      <c r="A25" s="82">
        <v>22</v>
      </c>
      <c r="B25" s="83" t="s">
        <v>312</v>
      </c>
      <c r="C25" s="88">
        <v>63</v>
      </c>
    </row>
    <row r="26" spans="1:3" x14ac:dyDescent="0.3">
      <c r="A26" s="82">
        <v>23</v>
      </c>
      <c r="B26" s="82" t="s">
        <v>313</v>
      </c>
      <c r="C26" s="88">
        <v>126</v>
      </c>
    </row>
    <row r="27" spans="1:3" x14ac:dyDescent="0.3">
      <c r="A27" s="82">
        <v>24</v>
      </c>
      <c r="B27" s="82" t="s">
        <v>314</v>
      </c>
      <c r="C27" s="88">
        <v>189</v>
      </c>
    </row>
    <row r="28" spans="1:3" x14ac:dyDescent="0.3">
      <c r="A28" s="82">
        <v>25</v>
      </c>
      <c r="B28" s="82" t="s">
        <v>315</v>
      </c>
      <c r="C28" s="88">
        <v>252</v>
      </c>
    </row>
    <row r="29" spans="1:3" x14ac:dyDescent="0.3">
      <c r="A29" s="82">
        <v>26</v>
      </c>
      <c r="B29" s="82" t="s">
        <v>316</v>
      </c>
      <c r="C29" s="88">
        <v>315</v>
      </c>
    </row>
    <row r="30" spans="1:3" x14ac:dyDescent="0.3">
      <c r="A30" s="82">
        <v>27</v>
      </c>
      <c r="B30" s="82" t="s">
        <v>317</v>
      </c>
      <c r="C30" s="88">
        <v>378</v>
      </c>
    </row>
    <row r="31" spans="1:3" x14ac:dyDescent="0.3">
      <c r="A31" s="82">
        <v>28</v>
      </c>
      <c r="B31" s="82" t="s">
        <v>318</v>
      </c>
      <c r="C31" s="88">
        <v>441</v>
      </c>
    </row>
    <row r="32" spans="1:3" x14ac:dyDescent="0.3">
      <c r="A32" s="82">
        <v>29</v>
      </c>
      <c r="B32" s="82" t="s">
        <v>319</v>
      </c>
      <c r="C32" s="88">
        <v>504</v>
      </c>
    </row>
    <row r="33" spans="1:3" x14ac:dyDescent="0.3">
      <c r="A33" s="82">
        <v>30</v>
      </c>
      <c r="B33" s="82" t="s">
        <v>320</v>
      </c>
      <c r="C33" s="88">
        <v>567</v>
      </c>
    </row>
    <row r="34" spans="1:3" x14ac:dyDescent="0.3">
      <c r="A34" s="82">
        <v>31</v>
      </c>
      <c r="B34" s="82" t="s">
        <v>321</v>
      </c>
      <c r="C34" s="88">
        <v>630</v>
      </c>
    </row>
    <row r="35" spans="1:3" x14ac:dyDescent="0.3">
      <c r="A35" s="82">
        <v>32</v>
      </c>
      <c r="B35" s="82" t="s">
        <v>322</v>
      </c>
      <c r="C35" s="88">
        <v>693</v>
      </c>
    </row>
    <row r="36" spans="1:3" x14ac:dyDescent="0.3">
      <c r="A36" s="82">
        <v>33</v>
      </c>
      <c r="B36" s="82" t="s">
        <v>323</v>
      </c>
      <c r="C36" s="88">
        <v>756</v>
      </c>
    </row>
    <row r="37" spans="1:3" x14ac:dyDescent="0.3">
      <c r="A37" s="82">
        <v>34</v>
      </c>
      <c r="B37" s="82" t="s">
        <v>324</v>
      </c>
      <c r="C37" s="88">
        <v>819</v>
      </c>
    </row>
    <row r="38" spans="1:3" x14ac:dyDescent="0.3">
      <c r="A38" s="82">
        <v>35</v>
      </c>
      <c r="B38" s="82" t="s">
        <v>325</v>
      </c>
      <c r="C38" s="88">
        <v>882</v>
      </c>
    </row>
    <row r="39" spans="1:3" x14ac:dyDescent="0.3">
      <c r="A39" s="82">
        <v>36</v>
      </c>
      <c r="B39" s="82" t="s">
        <v>326</v>
      </c>
      <c r="C39" s="88">
        <v>945</v>
      </c>
    </row>
    <row r="40" spans="1:3" x14ac:dyDescent="0.3">
      <c r="A40" s="82">
        <v>37</v>
      </c>
      <c r="B40" s="82" t="s">
        <v>327</v>
      </c>
      <c r="C40" s="88">
        <v>1008</v>
      </c>
    </row>
    <row r="41" spans="1:3" x14ac:dyDescent="0.3">
      <c r="A41" s="82">
        <v>38</v>
      </c>
      <c r="B41" s="82" t="s">
        <v>328</v>
      </c>
      <c r="C41" s="88">
        <v>1071</v>
      </c>
    </row>
    <row r="42" spans="1:3" x14ac:dyDescent="0.3">
      <c r="A42" s="82">
        <v>39</v>
      </c>
      <c r="B42" s="82" t="s">
        <v>329</v>
      </c>
      <c r="C42" s="88">
        <v>1134</v>
      </c>
    </row>
    <row r="43" spans="1:3" x14ac:dyDescent="0.3">
      <c r="A43" s="82">
        <v>40</v>
      </c>
      <c r="B43" s="82" t="s">
        <v>330</v>
      </c>
      <c r="C43" s="88">
        <v>1197</v>
      </c>
    </row>
    <row r="44" spans="1:3" x14ac:dyDescent="0.3">
      <c r="A44" s="82">
        <v>41</v>
      </c>
      <c r="B44" s="82" t="s">
        <v>331</v>
      </c>
      <c r="C44" s="88">
        <v>1260</v>
      </c>
    </row>
    <row r="45" spans="1:3" x14ac:dyDescent="0.3">
      <c r="A45" s="82">
        <v>42</v>
      </c>
      <c r="B45" s="82" t="s">
        <v>332</v>
      </c>
      <c r="C45" s="88">
        <v>1323</v>
      </c>
    </row>
    <row r="46" spans="1:3" x14ac:dyDescent="0.3">
      <c r="A46" s="82">
        <v>43</v>
      </c>
      <c r="B46" s="82" t="s">
        <v>333</v>
      </c>
      <c r="C46" s="88">
        <v>108</v>
      </c>
    </row>
    <row r="47" spans="1:3" x14ac:dyDescent="0.3">
      <c r="A47" s="82">
        <v>44</v>
      </c>
      <c r="B47" s="82" t="s">
        <v>334</v>
      </c>
      <c r="C47" s="88">
        <v>237</v>
      </c>
    </row>
    <row r="48" spans="1:3" x14ac:dyDescent="0.3">
      <c r="A48" s="82">
        <v>45</v>
      </c>
      <c r="B48" s="82" t="s">
        <v>335</v>
      </c>
      <c r="C48" s="88">
        <v>301</v>
      </c>
    </row>
    <row r="49" spans="1:3" x14ac:dyDescent="0.3">
      <c r="A49" s="82">
        <v>46</v>
      </c>
      <c r="B49" s="82" t="s">
        <v>336</v>
      </c>
      <c r="C49" s="88">
        <v>364</v>
      </c>
    </row>
    <row r="50" spans="1:3" x14ac:dyDescent="0.3">
      <c r="A50" s="82">
        <v>47</v>
      </c>
      <c r="B50" s="82" t="s">
        <v>337</v>
      </c>
      <c r="C50" s="88">
        <v>427</v>
      </c>
    </row>
    <row r="51" spans="1:3" x14ac:dyDescent="0.3">
      <c r="A51" s="82">
        <v>48</v>
      </c>
      <c r="B51" s="82" t="s">
        <v>338</v>
      </c>
      <c r="C51" s="88">
        <v>129</v>
      </c>
    </row>
    <row r="52" spans="1:3" x14ac:dyDescent="0.3">
      <c r="A52" s="82">
        <v>49</v>
      </c>
      <c r="B52" s="82" t="s">
        <v>339</v>
      </c>
      <c r="C52" s="88">
        <v>193</v>
      </c>
    </row>
    <row r="53" spans="1:3" x14ac:dyDescent="0.3">
      <c r="A53" s="82">
        <v>50</v>
      </c>
      <c r="B53" s="82" t="s">
        <v>340</v>
      </c>
      <c r="C53" s="88">
        <v>256</v>
      </c>
    </row>
    <row r="54" spans="1:3" x14ac:dyDescent="0.3">
      <c r="A54" s="82">
        <v>51</v>
      </c>
      <c r="B54" s="82" t="s">
        <v>341</v>
      </c>
      <c r="C54" s="88">
        <v>319</v>
      </c>
    </row>
    <row r="55" spans="1:3" x14ac:dyDescent="0.3">
      <c r="A55" s="82">
        <v>52</v>
      </c>
      <c r="B55" s="82" t="s">
        <v>342</v>
      </c>
      <c r="C55" s="88">
        <v>64</v>
      </c>
    </row>
    <row r="56" spans="1:3" x14ac:dyDescent="0.3">
      <c r="A56" s="82">
        <v>53</v>
      </c>
      <c r="B56" s="82" t="s">
        <v>343</v>
      </c>
      <c r="C56" s="88">
        <v>127</v>
      </c>
    </row>
    <row r="57" spans="1:3" x14ac:dyDescent="0.3">
      <c r="A57" s="82">
        <v>54</v>
      </c>
      <c r="B57" s="82" t="s">
        <v>344</v>
      </c>
      <c r="C57" s="88">
        <v>190</v>
      </c>
    </row>
    <row r="58" spans="1:3" x14ac:dyDescent="0.3">
      <c r="A58" s="82">
        <v>55</v>
      </c>
      <c r="B58" s="82" t="s">
        <v>345</v>
      </c>
      <c r="C58" s="88">
        <v>63</v>
      </c>
    </row>
    <row r="59" spans="1:3" x14ac:dyDescent="0.3">
      <c r="A59" s="82">
        <v>56</v>
      </c>
      <c r="B59" s="82" t="s">
        <v>346</v>
      </c>
      <c r="C59" s="88">
        <v>126</v>
      </c>
    </row>
    <row r="60" spans="1:3" x14ac:dyDescent="0.3">
      <c r="A60" s="82">
        <v>57</v>
      </c>
      <c r="B60" s="82" t="s">
        <v>347</v>
      </c>
      <c r="C60" s="88">
        <v>63</v>
      </c>
    </row>
    <row r="61" spans="1:3" x14ac:dyDescent="0.3">
      <c r="A61" s="82">
        <v>58</v>
      </c>
      <c r="B61" s="82" t="s">
        <v>348</v>
      </c>
      <c r="C61" s="88">
        <v>129</v>
      </c>
    </row>
    <row r="62" spans="1:3" x14ac:dyDescent="0.3">
      <c r="A62" s="82">
        <v>59</v>
      </c>
      <c r="B62" s="82" t="s">
        <v>349</v>
      </c>
      <c r="C62" s="88">
        <v>193</v>
      </c>
    </row>
    <row r="63" spans="1:3" x14ac:dyDescent="0.3">
      <c r="A63" s="82">
        <v>60</v>
      </c>
      <c r="B63" s="82" t="s">
        <v>350</v>
      </c>
      <c r="C63" s="88">
        <v>256</v>
      </c>
    </row>
    <row r="64" spans="1:3" x14ac:dyDescent="0.3">
      <c r="A64" s="82">
        <v>61</v>
      </c>
      <c r="B64" s="82" t="s">
        <v>351</v>
      </c>
      <c r="C64" s="88">
        <v>319</v>
      </c>
    </row>
    <row r="65" spans="1:3" x14ac:dyDescent="0.3">
      <c r="A65" s="82">
        <v>62</v>
      </c>
      <c r="B65" s="82" t="s">
        <v>352</v>
      </c>
      <c r="C65" s="88">
        <v>64</v>
      </c>
    </row>
    <row r="66" spans="1:3" x14ac:dyDescent="0.3">
      <c r="A66" s="82">
        <v>63</v>
      </c>
      <c r="B66" s="82" t="s">
        <v>353</v>
      </c>
      <c r="C66" s="88">
        <v>127</v>
      </c>
    </row>
    <row r="67" spans="1:3" x14ac:dyDescent="0.3">
      <c r="A67" s="82">
        <v>64</v>
      </c>
      <c r="B67" s="82" t="s">
        <v>354</v>
      </c>
      <c r="C67" s="88">
        <v>190</v>
      </c>
    </row>
    <row r="68" spans="1:3" x14ac:dyDescent="0.3">
      <c r="A68" s="82">
        <v>65</v>
      </c>
      <c r="B68" s="82" t="s">
        <v>355</v>
      </c>
      <c r="C68" s="88">
        <v>63</v>
      </c>
    </row>
    <row r="69" spans="1:3" x14ac:dyDescent="0.3">
      <c r="A69" s="82">
        <v>66</v>
      </c>
      <c r="B69" s="82" t="s">
        <v>356</v>
      </c>
      <c r="C69" s="88">
        <v>126</v>
      </c>
    </row>
    <row r="70" spans="1:3" x14ac:dyDescent="0.3">
      <c r="A70" s="82">
        <v>67</v>
      </c>
      <c r="B70" s="82" t="s">
        <v>357</v>
      </c>
      <c r="C70" s="88">
        <v>63</v>
      </c>
    </row>
    <row r="71" spans="1:3" x14ac:dyDescent="0.3">
      <c r="A71" s="82">
        <v>68</v>
      </c>
      <c r="B71" s="82" t="s">
        <v>358</v>
      </c>
      <c r="C71" s="88">
        <v>64</v>
      </c>
    </row>
    <row r="72" spans="1:3" x14ac:dyDescent="0.3">
      <c r="A72" s="82">
        <v>69</v>
      </c>
      <c r="B72" s="82" t="s">
        <v>359</v>
      </c>
      <c r="C72" s="88">
        <v>127</v>
      </c>
    </row>
    <row r="73" spans="1:3" x14ac:dyDescent="0.3">
      <c r="A73" s="82">
        <v>70</v>
      </c>
      <c r="B73" s="82" t="s">
        <v>360</v>
      </c>
      <c r="C73" s="88">
        <v>190</v>
      </c>
    </row>
    <row r="74" spans="1:3" x14ac:dyDescent="0.3">
      <c r="A74" s="82">
        <v>71</v>
      </c>
      <c r="B74" s="82" t="s">
        <v>361</v>
      </c>
      <c r="C74" s="88">
        <v>63</v>
      </c>
    </row>
    <row r="75" spans="1:3" x14ac:dyDescent="0.3">
      <c r="A75" s="82">
        <v>72</v>
      </c>
      <c r="B75" s="82" t="s">
        <v>362</v>
      </c>
      <c r="C75" s="88">
        <v>126</v>
      </c>
    </row>
    <row r="76" spans="1:3" x14ac:dyDescent="0.3">
      <c r="A76" s="82">
        <v>73</v>
      </c>
      <c r="B76" s="82" t="s">
        <v>363</v>
      </c>
      <c r="C76" s="88">
        <v>63</v>
      </c>
    </row>
    <row r="77" spans="1:3" x14ac:dyDescent="0.3">
      <c r="A77" s="82">
        <v>74</v>
      </c>
      <c r="B77" s="82" t="s">
        <v>364</v>
      </c>
      <c r="C77" s="88">
        <v>63</v>
      </c>
    </row>
    <row r="78" spans="1:3" x14ac:dyDescent="0.3">
      <c r="A78" s="82">
        <v>75</v>
      </c>
      <c r="B78" s="82" t="s">
        <v>365</v>
      </c>
      <c r="C78" s="88">
        <v>126</v>
      </c>
    </row>
    <row r="79" spans="1:3" x14ac:dyDescent="0.3">
      <c r="A79" s="82">
        <v>76</v>
      </c>
      <c r="B79" s="82" t="s">
        <v>366</v>
      </c>
      <c r="C79" s="88">
        <v>63</v>
      </c>
    </row>
    <row r="80" spans="1:3" x14ac:dyDescent="0.3">
      <c r="A80" s="82">
        <v>77</v>
      </c>
      <c r="B80" s="82" t="s">
        <v>367</v>
      </c>
      <c r="C80" s="88">
        <v>63</v>
      </c>
    </row>
    <row r="81" spans="1:3" x14ac:dyDescent="0.3">
      <c r="A81" s="82">
        <v>78</v>
      </c>
      <c r="B81" s="82" t="s">
        <v>368</v>
      </c>
      <c r="C81" s="89">
        <v>0.9</v>
      </c>
    </row>
    <row r="82" spans="1:3" x14ac:dyDescent="0.3">
      <c r="A82" s="82">
        <v>79</v>
      </c>
      <c r="B82" s="82" t="s">
        <v>369</v>
      </c>
      <c r="C82" s="89">
        <v>0.9</v>
      </c>
    </row>
    <row r="83" spans="1:3" x14ac:dyDescent="0.3">
      <c r="A83" s="82">
        <v>80</v>
      </c>
      <c r="B83" s="82" t="s">
        <v>370</v>
      </c>
      <c r="C83" s="89">
        <v>1</v>
      </c>
    </row>
    <row r="84" spans="1:3" x14ac:dyDescent="0.3">
      <c r="A84" s="82">
        <v>81</v>
      </c>
      <c r="B84" s="82" t="s">
        <v>371</v>
      </c>
      <c r="C84" s="89">
        <v>0.5</v>
      </c>
    </row>
    <row r="85" spans="1:3" x14ac:dyDescent="0.3">
      <c r="A85" s="82">
        <v>82</v>
      </c>
      <c r="B85" s="82" t="s">
        <v>372</v>
      </c>
      <c r="C85" s="89">
        <v>0.25</v>
      </c>
    </row>
    <row r="86" spans="1:3" x14ac:dyDescent="0.3">
      <c r="A86" s="82">
        <v>83</v>
      </c>
      <c r="B86" s="82" t="s">
        <v>373</v>
      </c>
      <c r="C86" s="89">
        <v>0.25</v>
      </c>
    </row>
    <row r="87" spans="1:3" x14ac:dyDescent="0.3">
      <c r="A87" s="82">
        <v>84</v>
      </c>
      <c r="B87" s="82" t="s">
        <v>374</v>
      </c>
      <c r="C87" s="89">
        <v>0.5</v>
      </c>
    </row>
    <row r="88" spans="1:3" x14ac:dyDescent="0.3">
      <c r="A88" s="82">
        <v>85</v>
      </c>
      <c r="B88" s="82" t="s">
        <v>375</v>
      </c>
      <c r="C88" s="89">
        <v>0.25</v>
      </c>
    </row>
    <row r="89" spans="1:3" x14ac:dyDescent="0.3">
      <c r="A89" s="82">
        <v>86</v>
      </c>
      <c r="B89" s="82" t="s">
        <v>376</v>
      </c>
      <c r="C89" s="89">
        <v>0.25</v>
      </c>
    </row>
    <row r="90" spans="1:3" x14ac:dyDescent="0.3">
      <c r="A90" s="82">
        <v>87</v>
      </c>
      <c r="B90" s="82" t="s">
        <v>377</v>
      </c>
      <c r="C90" s="89">
        <v>0.5</v>
      </c>
    </row>
    <row r="91" spans="1:3" x14ac:dyDescent="0.3">
      <c r="A91" s="82">
        <v>88</v>
      </c>
      <c r="B91" s="82" t="s">
        <v>378</v>
      </c>
      <c r="C91" s="89">
        <v>0.25</v>
      </c>
    </row>
    <row r="92" spans="1:3" x14ac:dyDescent="0.3">
      <c r="A92" s="82">
        <v>89</v>
      </c>
      <c r="B92" s="82" t="s">
        <v>379</v>
      </c>
      <c r="C92" s="89">
        <v>0.25</v>
      </c>
    </row>
    <row r="93" spans="1:3" x14ac:dyDescent="0.3">
      <c r="A93" s="82">
        <v>90</v>
      </c>
      <c r="B93" s="82" t="s">
        <v>380</v>
      </c>
      <c r="C93" s="89">
        <v>0.2</v>
      </c>
    </row>
    <row r="94" spans="1:3" x14ac:dyDescent="0.3">
      <c r="A94" s="82">
        <v>91</v>
      </c>
      <c r="B94" s="82" t="s">
        <v>381</v>
      </c>
      <c r="C94" s="89">
        <v>0.4</v>
      </c>
    </row>
  </sheetData>
  <autoFilter ref="A3:B94" xr:uid="{00000000-0009-0000-0000-000001000000}"/>
  <phoneticPr fontId="1"/>
  <pageMargins left="0.7" right="0.7" top="0.75" bottom="0.75" header="0.3" footer="0.3"/>
  <pageSetup paperSize="9" scale="7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0000"/>
    <pageSetUpPr autoPageBreaks="0"/>
  </sheetPr>
  <dimension ref="A1:Y207"/>
  <sheetViews>
    <sheetView showGridLines="0" tabSelected="1" zoomScaleNormal="100" zoomScaleSheetLayoutView="100" workbookViewId="0"/>
  </sheetViews>
  <sheetFormatPr defaultColWidth="2.3671875" defaultRowHeight="17.2" customHeight="1" x14ac:dyDescent="0.3"/>
  <cols>
    <col min="1" max="1" width="4.62890625" style="38" customWidth="1"/>
    <col min="2" max="2" width="7.62890625" style="38" customWidth="1"/>
    <col min="3" max="3" width="35.62890625" style="25" customWidth="1"/>
    <col min="4" max="4" width="8.62890625" style="38" customWidth="1"/>
    <col min="5" max="5" width="20.62890625" style="38" customWidth="1"/>
    <col min="6" max="6" width="4.1015625" style="25" customWidth="1"/>
    <col min="7" max="7" width="7.62890625" style="25" customWidth="1"/>
    <col min="8" max="8" width="20.62890625" style="38" customWidth="1"/>
    <col min="9" max="9" width="3.734375" style="51" customWidth="1"/>
    <col min="10" max="10" width="5" style="38" customWidth="1"/>
    <col min="11" max="12" width="8.62890625" style="38" customWidth="1"/>
    <col min="13" max="13" width="1.62890625" style="38" customWidth="1"/>
    <col min="14" max="14" width="3" style="38" customWidth="1"/>
    <col min="15" max="15" width="4.3671875" style="38" customWidth="1"/>
    <col min="16" max="16" width="8.62890625" style="38" customWidth="1"/>
    <col min="17" max="17" width="3.26171875" style="38" bestFit="1" customWidth="1"/>
    <col min="18" max="18" width="4.3671875" style="38" bestFit="1" customWidth="1"/>
    <col min="19" max="19" width="19.62890625" style="38" customWidth="1"/>
    <col min="20" max="20" width="3.734375" style="38" customWidth="1"/>
    <col min="21" max="21" width="7.62890625" style="38" customWidth="1"/>
    <col min="22" max="22" width="7" style="38" customWidth="1"/>
    <col min="23" max="23" width="8.62890625" style="38" customWidth="1"/>
    <col min="24" max="24" width="2.734375" style="38" customWidth="1"/>
    <col min="25" max="234" width="9" style="38" customWidth="1"/>
    <col min="235" max="235" width="4.62890625" style="38" customWidth="1"/>
    <col min="236" max="236" width="7.62890625" style="38" customWidth="1"/>
    <col min="237" max="237" width="30.62890625" style="38" customWidth="1"/>
    <col min="238" max="16384" width="2.3671875" style="38"/>
  </cols>
  <sheetData>
    <row r="1" spans="1:24" ht="17.2" customHeight="1" x14ac:dyDescent="0.3">
      <c r="A1" s="37"/>
    </row>
    <row r="2" spans="1:24" ht="17.2" customHeight="1" x14ac:dyDescent="0.3">
      <c r="A2" s="37" t="s">
        <v>702</v>
      </c>
    </row>
    <row r="3" spans="1:24" ht="17.2" customHeight="1" x14ac:dyDescent="0.3">
      <c r="A3" s="37"/>
    </row>
    <row r="4" spans="1:24" ht="17.2" customHeight="1" x14ac:dyDescent="0.3">
      <c r="A4" s="37"/>
    </row>
    <row r="5" spans="1:24" ht="17.2" customHeight="1" x14ac:dyDescent="0.3">
      <c r="A5" s="24" t="s">
        <v>422</v>
      </c>
      <c r="B5" s="63"/>
      <c r="C5" s="109" t="s">
        <v>14</v>
      </c>
      <c r="D5" s="64"/>
      <c r="E5" s="53"/>
      <c r="F5" s="33"/>
      <c r="G5" s="33"/>
      <c r="H5" s="53"/>
      <c r="I5" s="208" t="s">
        <v>421</v>
      </c>
      <c r="J5" s="208"/>
      <c r="K5" s="208"/>
      <c r="L5" s="65"/>
      <c r="M5" s="65"/>
      <c r="N5" s="53"/>
      <c r="O5" s="53"/>
      <c r="P5" s="53"/>
      <c r="Q5" s="53"/>
      <c r="R5" s="53"/>
      <c r="S5" s="53"/>
      <c r="T5" s="53"/>
      <c r="U5" s="53"/>
      <c r="V5" s="23" t="s">
        <v>13</v>
      </c>
      <c r="W5" s="23" t="s">
        <v>12</v>
      </c>
      <c r="X5" s="107"/>
    </row>
    <row r="6" spans="1:24" ht="17.2" customHeight="1" x14ac:dyDescent="0.3">
      <c r="A6" s="22" t="s">
        <v>11</v>
      </c>
      <c r="B6" s="21" t="s">
        <v>10</v>
      </c>
      <c r="C6" s="20"/>
      <c r="D6" s="59"/>
      <c r="E6" s="57"/>
      <c r="F6" s="4"/>
      <c r="G6" s="4"/>
      <c r="H6" s="57"/>
      <c r="I6" s="58"/>
      <c r="J6" s="57"/>
      <c r="K6" s="57"/>
      <c r="L6" s="57"/>
      <c r="M6" s="57"/>
      <c r="N6" s="57"/>
      <c r="O6" s="57"/>
      <c r="P6" s="57"/>
      <c r="Q6" s="57"/>
      <c r="R6" s="57"/>
      <c r="S6" s="57"/>
      <c r="T6" s="57"/>
      <c r="U6" s="57"/>
      <c r="V6" s="19" t="s">
        <v>1</v>
      </c>
      <c r="W6" s="19" t="s">
        <v>0</v>
      </c>
      <c r="X6" s="107"/>
    </row>
    <row r="7" spans="1:24" ht="17.2" customHeight="1" x14ac:dyDescent="0.3">
      <c r="A7" s="7">
        <v>41</v>
      </c>
      <c r="B7" s="9">
        <v>1151</v>
      </c>
      <c r="C7" s="6" t="s">
        <v>701</v>
      </c>
      <c r="D7" s="214" t="s">
        <v>700</v>
      </c>
      <c r="E7" s="228" t="s">
        <v>699</v>
      </c>
      <c r="F7" s="33"/>
      <c r="G7" s="33"/>
      <c r="H7" s="44"/>
      <c r="I7" s="53"/>
      <c r="J7" s="60"/>
      <c r="K7" s="1"/>
      <c r="L7" s="1"/>
      <c r="M7" s="1"/>
      <c r="N7" s="1"/>
      <c r="O7" s="45"/>
      <c r="P7" s="44"/>
      <c r="Q7" s="47"/>
      <c r="R7" s="147"/>
      <c r="S7" s="48"/>
      <c r="T7" s="48"/>
      <c r="U7" s="48"/>
      <c r="V7" s="66">
        <f>ROUND(F9,0)</f>
        <v>795</v>
      </c>
      <c r="W7" s="11" t="s">
        <v>431</v>
      </c>
    </row>
    <row r="8" spans="1:24" ht="17.2" customHeight="1" x14ac:dyDescent="0.3">
      <c r="A8" s="7">
        <v>41</v>
      </c>
      <c r="B8" s="9">
        <v>1501</v>
      </c>
      <c r="C8" s="6" t="s">
        <v>698</v>
      </c>
      <c r="D8" s="215"/>
      <c r="E8" s="229"/>
      <c r="F8" s="1"/>
      <c r="G8" s="1"/>
      <c r="H8" s="42"/>
      <c r="I8" s="107"/>
      <c r="J8" s="54"/>
      <c r="K8" s="1"/>
      <c r="L8" s="1"/>
      <c r="M8" s="1"/>
      <c r="N8" s="1"/>
      <c r="O8" s="41"/>
      <c r="P8" s="40"/>
      <c r="Q8" s="94"/>
      <c r="R8" s="114"/>
      <c r="S8" s="172" t="s">
        <v>388</v>
      </c>
      <c r="T8" s="50">
        <v>5</v>
      </c>
      <c r="U8" s="143" t="s">
        <v>436</v>
      </c>
      <c r="V8" s="66">
        <f>ROUND(F9,0)-T8</f>
        <v>790</v>
      </c>
      <c r="W8" s="11"/>
    </row>
    <row r="9" spans="1:24" ht="17.2" customHeight="1" x14ac:dyDescent="0.3">
      <c r="A9" s="7">
        <v>41</v>
      </c>
      <c r="B9" s="9">
        <v>1152</v>
      </c>
      <c r="C9" s="6" t="s">
        <v>697</v>
      </c>
      <c r="D9" s="215"/>
      <c r="E9" s="42"/>
      <c r="F9" s="112">
        <v>795</v>
      </c>
      <c r="G9" s="1" t="s">
        <v>15</v>
      </c>
      <c r="H9" s="42"/>
      <c r="I9" s="107"/>
      <c r="J9" s="54"/>
      <c r="K9" s="1"/>
      <c r="L9" s="1"/>
      <c r="M9" s="1"/>
      <c r="N9" s="1"/>
      <c r="O9" s="41"/>
      <c r="P9" s="212" t="s">
        <v>534</v>
      </c>
      <c r="Q9" s="108" t="s">
        <v>386</v>
      </c>
      <c r="R9" s="121">
        <v>0.95</v>
      </c>
      <c r="S9" s="48"/>
      <c r="T9" s="48"/>
      <c r="U9" s="48"/>
      <c r="V9" s="66">
        <f>ROUND(F9*R9,0)</f>
        <v>755</v>
      </c>
      <c r="W9" s="11"/>
    </row>
    <row r="10" spans="1:24" ht="17.2" customHeight="1" x14ac:dyDescent="0.3">
      <c r="A10" s="7">
        <v>41</v>
      </c>
      <c r="B10" s="9">
        <v>1502</v>
      </c>
      <c r="C10" s="6" t="s">
        <v>696</v>
      </c>
      <c r="D10" s="102"/>
      <c r="E10" s="42"/>
      <c r="F10" s="1"/>
      <c r="G10" s="1"/>
      <c r="H10" s="42"/>
      <c r="I10" s="107"/>
      <c r="J10" s="54"/>
      <c r="K10" s="4"/>
      <c r="L10" s="4"/>
      <c r="M10" s="4"/>
      <c r="N10" s="4"/>
      <c r="O10" s="20"/>
      <c r="P10" s="223"/>
      <c r="Q10" s="94"/>
      <c r="R10" s="119"/>
      <c r="S10" s="172" t="s">
        <v>388</v>
      </c>
      <c r="T10" s="50">
        <v>5</v>
      </c>
      <c r="U10" s="143" t="s">
        <v>436</v>
      </c>
      <c r="V10" s="66">
        <f>ROUND(F9*R9,0)-T10</f>
        <v>750</v>
      </c>
      <c r="W10" s="11"/>
    </row>
    <row r="11" spans="1:24" ht="17.2" customHeight="1" x14ac:dyDescent="0.3">
      <c r="A11" s="7">
        <v>41</v>
      </c>
      <c r="B11" s="9">
        <v>1153</v>
      </c>
      <c r="C11" s="6" t="s">
        <v>695</v>
      </c>
      <c r="D11" s="102"/>
      <c r="E11" s="42"/>
      <c r="F11" s="38"/>
      <c r="G11" s="38"/>
      <c r="H11" s="42"/>
      <c r="I11" s="115"/>
      <c r="J11" s="41"/>
      <c r="K11" s="216" t="s">
        <v>541</v>
      </c>
      <c r="L11" s="212" t="s">
        <v>390</v>
      </c>
      <c r="M11" s="33"/>
      <c r="N11" s="47"/>
      <c r="O11" s="148"/>
      <c r="P11" s="44"/>
      <c r="Q11" s="47"/>
      <c r="R11" s="120"/>
      <c r="S11" s="118"/>
      <c r="T11" s="118"/>
      <c r="U11" s="118"/>
      <c r="V11" s="66">
        <f>ROUND(F9*O12,0)</f>
        <v>557</v>
      </c>
      <c r="W11" s="11"/>
    </row>
    <row r="12" spans="1:24" ht="17.2" customHeight="1" x14ac:dyDescent="0.3">
      <c r="A12" s="7">
        <v>41</v>
      </c>
      <c r="B12" s="9">
        <v>1503</v>
      </c>
      <c r="C12" s="6" t="s">
        <v>694</v>
      </c>
      <c r="D12" s="102"/>
      <c r="E12" s="42"/>
      <c r="F12" s="38"/>
      <c r="G12" s="38"/>
      <c r="H12" s="42"/>
      <c r="I12" s="115"/>
      <c r="J12" s="41"/>
      <c r="K12" s="225"/>
      <c r="L12" s="213"/>
      <c r="M12" s="1"/>
      <c r="N12" s="108" t="s">
        <v>386</v>
      </c>
      <c r="O12" s="56">
        <v>0.7</v>
      </c>
      <c r="P12" s="4"/>
      <c r="Q12" s="94"/>
      <c r="R12" s="119"/>
      <c r="S12" s="168" t="s">
        <v>388</v>
      </c>
      <c r="T12" s="47">
        <v>5</v>
      </c>
      <c r="U12" s="148" t="s">
        <v>436</v>
      </c>
      <c r="V12" s="66">
        <f>ROUND(F9*O12,0)-T12</f>
        <v>552</v>
      </c>
      <c r="W12" s="11"/>
    </row>
    <row r="13" spans="1:24" ht="17.2" customHeight="1" x14ac:dyDescent="0.3">
      <c r="A13" s="7">
        <v>41</v>
      </c>
      <c r="B13" s="9">
        <v>1154</v>
      </c>
      <c r="C13" s="6" t="s">
        <v>693</v>
      </c>
      <c r="D13" s="102"/>
      <c r="E13" s="42"/>
      <c r="F13" s="38"/>
      <c r="G13" s="38"/>
      <c r="H13" s="42"/>
      <c r="I13" s="115"/>
      <c r="J13" s="41"/>
      <c r="K13" s="225"/>
      <c r="L13" s="213"/>
      <c r="M13" s="1"/>
      <c r="N13" s="108"/>
      <c r="O13" s="56"/>
      <c r="P13" s="212" t="s">
        <v>534</v>
      </c>
      <c r="Q13" s="47" t="s">
        <v>386</v>
      </c>
      <c r="R13" s="120">
        <v>0.95</v>
      </c>
      <c r="S13" s="111"/>
      <c r="T13" s="111"/>
      <c r="U13" s="111"/>
      <c r="V13" s="72">
        <f>ROUND(ROUND(F9*O12,0)*R13,0)</f>
        <v>529</v>
      </c>
      <c r="W13" s="11"/>
    </row>
    <row r="14" spans="1:24" ht="17.2" customHeight="1" x14ac:dyDescent="0.3">
      <c r="A14" s="7">
        <v>41</v>
      </c>
      <c r="B14" s="9">
        <v>1504</v>
      </c>
      <c r="C14" s="6" t="s">
        <v>692</v>
      </c>
      <c r="D14" s="102"/>
      <c r="E14" s="42"/>
      <c r="F14" s="38"/>
      <c r="G14" s="38"/>
      <c r="H14" s="42"/>
      <c r="I14" s="115"/>
      <c r="J14" s="41"/>
      <c r="K14" s="225"/>
      <c r="L14" s="223"/>
      <c r="M14" s="1"/>
      <c r="N14" s="57"/>
      <c r="O14" s="61"/>
      <c r="P14" s="223"/>
      <c r="Q14" s="94"/>
      <c r="R14" s="119"/>
      <c r="S14" s="173" t="s">
        <v>388</v>
      </c>
      <c r="T14" s="50">
        <v>5</v>
      </c>
      <c r="U14" s="143" t="s">
        <v>436</v>
      </c>
      <c r="V14" s="72">
        <f>ROUND(ROUND(F9*O12,0)*R13,0)-T14</f>
        <v>524</v>
      </c>
      <c r="W14" s="11"/>
    </row>
    <row r="15" spans="1:24" ht="17.2" customHeight="1" x14ac:dyDescent="0.3">
      <c r="A15" s="7">
        <v>41</v>
      </c>
      <c r="B15" s="9">
        <v>1505</v>
      </c>
      <c r="C15" s="6" t="s">
        <v>691</v>
      </c>
      <c r="D15" s="102"/>
      <c r="E15" s="42"/>
      <c r="F15" s="38"/>
      <c r="G15" s="38"/>
      <c r="H15" s="42"/>
      <c r="I15" s="115"/>
      <c r="J15" s="41"/>
      <c r="K15" s="175"/>
      <c r="L15" s="212" t="s">
        <v>389</v>
      </c>
      <c r="M15" s="33"/>
      <c r="N15" s="47"/>
      <c r="O15" s="148"/>
      <c r="P15" s="44"/>
      <c r="Q15" s="47"/>
      <c r="R15" s="120"/>
      <c r="S15" s="118"/>
      <c r="T15" s="118"/>
      <c r="U15" s="118"/>
      <c r="V15" s="66">
        <f>ROUND(F9*O16,0)</f>
        <v>398</v>
      </c>
      <c r="W15" s="11"/>
    </row>
    <row r="16" spans="1:24" ht="17.2" customHeight="1" x14ac:dyDescent="0.3">
      <c r="A16" s="7">
        <v>41</v>
      </c>
      <c r="B16" s="9">
        <v>1506</v>
      </c>
      <c r="C16" s="6" t="s">
        <v>690</v>
      </c>
      <c r="D16" s="102"/>
      <c r="E16" s="42"/>
      <c r="F16" s="38"/>
      <c r="G16" s="38"/>
      <c r="H16" s="42"/>
      <c r="I16" s="115"/>
      <c r="J16" s="41"/>
      <c r="K16" s="175"/>
      <c r="L16" s="213"/>
      <c r="M16" s="1"/>
      <c r="N16" s="108" t="s">
        <v>386</v>
      </c>
      <c r="O16" s="56">
        <v>0.5</v>
      </c>
      <c r="P16" s="40"/>
      <c r="Q16" s="94"/>
      <c r="R16" s="119"/>
      <c r="S16" s="168" t="s">
        <v>388</v>
      </c>
      <c r="T16" s="47">
        <v>5</v>
      </c>
      <c r="U16" s="148" t="s">
        <v>436</v>
      </c>
      <c r="V16" s="66">
        <f>ROUND(F9*O16,0)-T16</f>
        <v>393</v>
      </c>
      <c r="W16" s="11"/>
    </row>
    <row r="17" spans="1:23" ht="17.2" customHeight="1" x14ac:dyDescent="0.3">
      <c r="A17" s="7">
        <v>41</v>
      </c>
      <c r="B17" s="9">
        <v>1507</v>
      </c>
      <c r="C17" s="6" t="s">
        <v>689</v>
      </c>
      <c r="D17" s="102"/>
      <c r="E17" s="42"/>
      <c r="F17" s="38"/>
      <c r="G17" s="38"/>
      <c r="H17" s="42"/>
      <c r="I17" s="115"/>
      <c r="J17" s="41"/>
      <c r="K17" s="175"/>
      <c r="L17" s="213"/>
      <c r="M17" s="1"/>
      <c r="N17" s="108"/>
      <c r="O17" s="56"/>
      <c r="P17" s="212" t="s">
        <v>534</v>
      </c>
      <c r="Q17" s="47" t="s">
        <v>386</v>
      </c>
      <c r="R17" s="120">
        <v>0.95</v>
      </c>
      <c r="S17" s="111"/>
      <c r="T17" s="111"/>
      <c r="U17" s="111"/>
      <c r="V17" s="72">
        <f>ROUND(ROUND(F9*O16,0)*R17,0)</f>
        <v>378</v>
      </c>
      <c r="W17" s="11"/>
    </row>
    <row r="18" spans="1:23" ht="17.2" customHeight="1" x14ac:dyDescent="0.3">
      <c r="A18" s="7">
        <v>41</v>
      </c>
      <c r="B18" s="9">
        <v>1508</v>
      </c>
      <c r="C18" s="6" t="s">
        <v>688</v>
      </c>
      <c r="D18" s="102"/>
      <c r="E18" s="42"/>
      <c r="F18" s="107"/>
      <c r="G18" s="54"/>
      <c r="H18" s="40"/>
      <c r="I18" s="27"/>
      <c r="J18" s="20"/>
      <c r="K18" s="174"/>
      <c r="L18" s="223"/>
      <c r="M18" s="4"/>
      <c r="N18" s="57"/>
      <c r="O18" s="61"/>
      <c r="P18" s="223"/>
      <c r="Q18" s="94"/>
      <c r="R18" s="119"/>
      <c r="S18" s="173" t="s">
        <v>388</v>
      </c>
      <c r="T18" s="50">
        <v>5</v>
      </c>
      <c r="U18" s="143" t="s">
        <v>436</v>
      </c>
      <c r="V18" s="72">
        <f>ROUND(ROUND(F9*O16,0)*R17,0)-T18</f>
        <v>373</v>
      </c>
      <c r="W18" s="11"/>
    </row>
    <row r="19" spans="1:23" ht="17.2" customHeight="1" x14ac:dyDescent="0.3">
      <c r="A19" s="31">
        <v>41</v>
      </c>
      <c r="B19" s="9">
        <v>1155</v>
      </c>
      <c r="C19" s="6" t="s">
        <v>687</v>
      </c>
      <c r="D19" s="102"/>
      <c r="E19" s="42"/>
      <c r="H19" s="218" t="s">
        <v>528</v>
      </c>
      <c r="I19" s="107"/>
      <c r="J19" s="54"/>
      <c r="K19" s="1"/>
      <c r="L19" s="1"/>
      <c r="M19" s="1"/>
      <c r="N19" s="1"/>
      <c r="O19" s="41"/>
      <c r="P19" s="44"/>
      <c r="Q19" s="47"/>
      <c r="R19" s="147"/>
      <c r="S19" s="48"/>
      <c r="T19" s="48"/>
      <c r="U19" s="48"/>
      <c r="V19" s="66">
        <f>ROUND(F9*J21,0)</f>
        <v>767</v>
      </c>
      <c r="W19" s="11"/>
    </row>
    <row r="20" spans="1:23" ht="17.2" customHeight="1" x14ac:dyDescent="0.3">
      <c r="A20" s="7">
        <v>41</v>
      </c>
      <c r="B20" s="9">
        <v>1509</v>
      </c>
      <c r="C20" s="6" t="s">
        <v>686</v>
      </c>
      <c r="D20" s="102"/>
      <c r="E20" s="42"/>
      <c r="F20" s="1"/>
      <c r="G20" s="1"/>
      <c r="H20" s="219"/>
      <c r="I20" s="107"/>
      <c r="J20" s="54"/>
      <c r="K20" s="1"/>
      <c r="L20" s="1"/>
      <c r="M20" s="1"/>
      <c r="N20" s="1"/>
      <c r="O20" s="41"/>
      <c r="P20" s="40"/>
      <c r="Q20" s="94"/>
      <c r="R20" s="114"/>
      <c r="S20" s="172" t="s">
        <v>388</v>
      </c>
      <c r="T20" s="50">
        <v>5</v>
      </c>
      <c r="U20" s="143" t="s">
        <v>436</v>
      </c>
      <c r="V20" s="66">
        <f>ROUND(F9*J21,0)-T20</f>
        <v>762</v>
      </c>
      <c r="W20" s="11"/>
    </row>
    <row r="21" spans="1:23" ht="17.2" customHeight="1" x14ac:dyDescent="0.3">
      <c r="A21" s="7">
        <v>41</v>
      </c>
      <c r="B21" s="9">
        <v>1156</v>
      </c>
      <c r="C21" s="6" t="s">
        <v>685</v>
      </c>
      <c r="D21" s="102"/>
      <c r="E21" s="42"/>
      <c r="F21" s="1"/>
      <c r="G21" s="1"/>
      <c r="H21" s="219"/>
      <c r="I21" s="108" t="s">
        <v>386</v>
      </c>
      <c r="J21" s="116">
        <v>0.96499999999999997</v>
      </c>
      <c r="K21" s="1"/>
      <c r="L21" s="1"/>
      <c r="M21" s="1"/>
      <c r="N21" s="1"/>
      <c r="O21" s="41"/>
      <c r="P21" s="212" t="s">
        <v>534</v>
      </c>
      <c r="Q21" s="108" t="s">
        <v>386</v>
      </c>
      <c r="R21" s="121">
        <v>0.95</v>
      </c>
      <c r="S21" s="48"/>
      <c r="T21" s="48"/>
      <c r="U21" s="48"/>
      <c r="V21" s="72">
        <f>ROUND(ROUND(F9*J21,0)*R21,0)</f>
        <v>729</v>
      </c>
      <c r="W21" s="11"/>
    </row>
    <row r="22" spans="1:23" ht="17.2" customHeight="1" x14ac:dyDescent="0.3">
      <c r="A22" s="7">
        <v>41</v>
      </c>
      <c r="B22" s="9">
        <v>1510</v>
      </c>
      <c r="C22" s="6" t="s">
        <v>684</v>
      </c>
      <c r="D22" s="102"/>
      <c r="E22" s="42"/>
      <c r="F22" s="1"/>
      <c r="G22" s="1"/>
      <c r="H22" s="42"/>
      <c r="I22" s="107"/>
      <c r="J22" s="54"/>
      <c r="K22" s="4"/>
      <c r="L22" s="4"/>
      <c r="M22" s="4"/>
      <c r="N22" s="4"/>
      <c r="O22" s="20"/>
      <c r="P22" s="223"/>
      <c r="Q22" s="94"/>
      <c r="R22" s="119"/>
      <c r="S22" s="172" t="s">
        <v>388</v>
      </c>
      <c r="T22" s="50">
        <v>5</v>
      </c>
      <c r="U22" s="143" t="s">
        <v>436</v>
      </c>
      <c r="V22" s="66">
        <f>ROUND(ROUND(F9*J21,0)*R21,0)-T22</f>
        <v>724</v>
      </c>
      <c r="W22" s="11"/>
    </row>
    <row r="23" spans="1:23" ht="17.2" customHeight="1" x14ac:dyDescent="0.3">
      <c r="A23" s="7">
        <v>41</v>
      </c>
      <c r="B23" s="9">
        <v>1157</v>
      </c>
      <c r="C23" s="6" t="s">
        <v>683</v>
      </c>
      <c r="D23" s="102"/>
      <c r="E23" s="42"/>
      <c r="F23" s="38"/>
      <c r="G23" s="38"/>
      <c r="H23" s="42"/>
      <c r="I23" s="115"/>
      <c r="J23" s="41"/>
      <c r="K23" s="216" t="s">
        <v>541</v>
      </c>
      <c r="L23" s="212" t="s">
        <v>390</v>
      </c>
      <c r="M23" s="33"/>
      <c r="N23" s="47"/>
      <c r="O23" s="148"/>
      <c r="P23" s="44"/>
      <c r="Q23" s="47"/>
      <c r="R23" s="120"/>
      <c r="S23" s="118"/>
      <c r="T23" s="118"/>
      <c r="U23" s="118"/>
      <c r="V23" s="66">
        <f>ROUND(ROUND(F9*J21,0)*O24,0)</f>
        <v>537</v>
      </c>
      <c r="W23" s="11"/>
    </row>
    <row r="24" spans="1:23" ht="17.2" customHeight="1" x14ac:dyDescent="0.3">
      <c r="A24" s="7">
        <v>41</v>
      </c>
      <c r="B24" s="9">
        <v>1511</v>
      </c>
      <c r="C24" s="6" t="s">
        <v>682</v>
      </c>
      <c r="D24" s="102"/>
      <c r="E24" s="42"/>
      <c r="F24" s="38"/>
      <c r="G24" s="38"/>
      <c r="H24" s="42"/>
      <c r="I24" s="115"/>
      <c r="J24" s="41"/>
      <c r="K24" s="217"/>
      <c r="L24" s="213"/>
      <c r="M24" s="1"/>
      <c r="N24" s="108" t="s">
        <v>386</v>
      </c>
      <c r="O24" s="56">
        <v>0.7</v>
      </c>
      <c r="P24" s="40"/>
      <c r="Q24" s="94"/>
      <c r="R24" s="119"/>
      <c r="S24" s="168" t="s">
        <v>388</v>
      </c>
      <c r="T24" s="47">
        <v>5</v>
      </c>
      <c r="U24" s="148" t="s">
        <v>436</v>
      </c>
      <c r="V24" s="66">
        <f>ROUND(ROUND(F9*J21,0)*O24,0)-T24</f>
        <v>532</v>
      </c>
      <c r="W24" s="11"/>
    </row>
    <row r="25" spans="1:23" ht="17.2" customHeight="1" x14ac:dyDescent="0.3">
      <c r="A25" s="7">
        <v>41</v>
      </c>
      <c r="B25" s="9">
        <v>1158</v>
      </c>
      <c r="C25" s="6" t="s">
        <v>681</v>
      </c>
      <c r="D25" s="102"/>
      <c r="E25" s="42"/>
      <c r="F25" s="38"/>
      <c r="G25" s="38"/>
      <c r="H25" s="42"/>
      <c r="I25" s="115"/>
      <c r="J25" s="41"/>
      <c r="K25" s="217"/>
      <c r="L25" s="213"/>
      <c r="M25" s="1"/>
      <c r="N25" s="108"/>
      <c r="O25" s="56"/>
      <c r="P25" s="212" t="s">
        <v>534</v>
      </c>
      <c r="Q25" s="47" t="s">
        <v>386</v>
      </c>
      <c r="R25" s="120">
        <v>0.95</v>
      </c>
      <c r="S25" s="111"/>
      <c r="T25" s="111"/>
      <c r="U25" s="111"/>
      <c r="V25" s="72">
        <f>ROUND(ROUND(ROUND(F9*J21,0)*O24,0)*R25,0)</f>
        <v>510</v>
      </c>
      <c r="W25" s="11"/>
    </row>
    <row r="26" spans="1:23" ht="17.2" customHeight="1" x14ac:dyDescent="0.3">
      <c r="A26" s="7">
        <v>41</v>
      </c>
      <c r="B26" s="9">
        <v>1512</v>
      </c>
      <c r="C26" s="6" t="s">
        <v>680</v>
      </c>
      <c r="D26" s="102"/>
      <c r="E26" s="42"/>
      <c r="F26" s="38"/>
      <c r="G26" s="38"/>
      <c r="H26" s="42"/>
      <c r="I26" s="115"/>
      <c r="J26" s="41"/>
      <c r="K26" s="217"/>
      <c r="L26" s="223"/>
      <c r="M26" s="1"/>
      <c r="N26" s="57"/>
      <c r="O26" s="61"/>
      <c r="P26" s="223"/>
      <c r="Q26" s="94"/>
      <c r="R26" s="119"/>
      <c r="S26" s="173" t="s">
        <v>388</v>
      </c>
      <c r="T26" s="50">
        <v>5</v>
      </c>
      <c r="U26" s="143" t="s">
        <v>436</v>
      </c>
      <c r="V26" s="72">
        <f>ROUND(ROUND(ROUND(F9*J21,0)*O24,0)*R25,0)-T26</f>
        <v>505</v>
      </c>
      <c r="W26" s="11"/>
    </row>
    <row r="27" spans="1:23" ht="17.2" customHeight="1" x14ac:dyDescent="0.3">
      <c r="A27" s="7">
        <v>41</v>
      </c>
      <c r="B27" s="9">
        <v>1513</v>
      </c>
      <c r="C27" s="6" t="s">
        <v>679</v>
      </c>
      <c r="D27" s="102"/>
      <c r="E27" s="42"/>
      <c r="F27" s="38"/>
      <c r="G27" s="38"/>
      <c r="H27" s="42"/>
      <c r="I27" s="115"/>
      <c r="J27" s="41"/>
      <c r="K27" s="175"/>
      <c r="L27" s="212" t="s">
        <v>389</v>
      </c>
      <c r="M27" s="33"/>
      <c r="N27" s="47"/>
      <c r="O27" s="148"/>
      <c r="P27" s="44"/>
      <c r="Q27" s="47"/>
      <c r="R27" s="120"/>
      <c r="S27" s="118"/>
      <c r="T27" s="118"/>
      <c r="U27" s="118"/>
      <c r="V27" s="66">
        <f>ROUND(ROUND(F9*J21,0)*O28,0)</f>
        <v>384</v>
      </c>
      <c r="W27" s="11"/>
    </row>
    <row r="28" spans="1:23" ht="17.2" customHeight="1" x14ac:dyDescent="0.3">
      <c r="A28" s="7">
        <v>41</v>
      </c>
      <c r="B28" s="9">
        <v>1514</v>
      </c>
      <c r="C28" s="6" t="s">
        <v>678</v>
      </c>
      <c r="D28" s="102"/>
      <c r="E28" s="42"/>
      <c r="F28" s="38"/>
      <c r="G28" s="38"/>
      <c r="H28" s="42"/>
      <c r="I28" s="115"/>
      <c r="J28" s="41"/>
      <c r="K28" s="175"/>
      <c r="L28" s="213"/>
      <c r="M28" s="1"/>
      <c r="N28" s="108" t="s">
        <v>386</v>
      </c>
      <c r="O28" s="56">
        <v>0.5</v>
      </c>
      <c r="P28" s="40"/>
      <c r="Q28" s="94"/>
      <c r="R28" s="119"/>
      <c r="S28" s="168" t="s">
        <v>388</v>
      </c>
      <c r="T28" s="47">
        <v>5</v>
      </c>
      <c r="U28" s="148" t="s">
        <v>436</v>
      </c>
      <c r="V28" s="66">
        <f>ROUND(ROUND(F9*J21,0)*O28,0)-T28</f>
        <v>379</v>
      </c>
      <c r="W28" s="11"/>
    </row>
    <row r="29" spans="1:23" ht="17.2" customHeight="1" x14ac:dyDescent="0.3">
      <c r="A29" s="7">
        <v>41</v>
      </c>
      <c r="B29" s="9">
        <v>1515</v>
      </c>
      <c r="C29" s="6" t="s">
        <v>677</v>
      </c>
      <c r="D29" s="102"/>
      <c r="E29" s="42"/>
      <c r="F29" s="38"/>
      <c r="G29" s="38"/>
      <c r="H29" s="42"/>
      <c r="I29" s="115"/>
      <c r="J29" s="41"/>
      <c r="K29" s="175"/>
      <c r="L29" s="213"/>
      <c r="M29" s="1"/>
      <c r="N29" s="108"/>
      <c r="O29" s="56"/>
      <c r="P29" s="212" t="s">
        <v>534</v>
      </c>
      <c r="Q29" s="47" t="s">
        <v>386</v>
      </c>
      <c r="R29" s="120">
        <v>0.95</v>
      </c>
      <c r="S29" s="111"/>
      <c r="T29" s="111"/>
      <c r="U29" s="111"/>
      <c r="V29" s="72">
        <f>ROUND(ROUND(ROUND(F9*J21,0)*O28,0)*R29,0)</f>
        <v>365</v>
      </c>
      <c r="W29" s="11"/>
    </row>
    <row r="30" spans="1:23" ht="17.2" customHeight="1" x14ac:dyDescent="0.3">
      <c r="A30" s="7">
        <v>41</v>
      </c>
      <c r="B30" s="9">
        <v>1516</v>
      </c>
      <c r="C30" s="6" t="s">
        <v>676</v>
      </c>
      <c r="D30" s="176"/>
      <c r="E30" s="40"/>
      <c r="F30" s="57"/>
      <c r="G30" s="57"/>
      <c r="H30" s="40"/>
      <c r="I30" s="58"/>
      <c r="J30" s="57"/>
      <c r="K30" s="174"/>
      <c r="L30" s="223"/>
      <c r="M30" s="4"/>
      <c r="N30" s="57"/>
      <c r="O30" s="61"/>
      <c r="P30" s="223"/>
      <c r="Q30" s="94"/>
      <c r="R30" s="119"/>
      <c r="S30" s="173" t="s">
        <v>388</v>
      </c>
      <c r="T30" s="50">
        <v>5</v>
      </c>
      <c r="U30" s="143" t="s">
        <v>436</v>
      </c>
      <c r="V30" s="72">
        <f>ROUND(ROUND(ROUND(F9*J21,0)*O28,0)*R29,0)-T30</f>
        <v>360</v>
      </c>
      <c r="W30" s="11"/>
    </row>
    <row r="31" spans="1:23" ht="17.2" customHeight="1" x14ac:dyDescent="0.3">
      <c r="A31" s="7">
        <v>41</v>
      </c>
      <c r="B31" s="9">
        <v>1111</v>
      </c>
      <c r="C31" s="6" t="s">
        <v>675</v>
      </c>
      <c r="D31" s="176"/>
      <c r="E31" s="146" t="s">
        <v>674</v>
      </c>
      <c r="F31" s="95"/>
      <c r="G31" s="96"/>
      <c r="H31" s="44"/>
      <c r="I31" s="53"/>
      <c r="J31" s="60"/>
      <c r="K31" s="1"/>
      <c r="L31" s="1"/>
      <c r="M31" s="1"/>
      <c r="N31" s="1"/>
      <c r="O31" s="45"/>
      <c r="P31" s="44"/>
      <c r="Q31" s="47"/>
      <c r="R31" s="147"/>
      <c r="S31" s="48"/>
      <c r="T31" s="48"/>
      <c r="U31" s="48"/>
      <c r="V31" s="66">
        <f>ROUND(F33,0)</f>
        <v>710</v>
      </c>
      <c r="W31" s="11"/>
    </row>
    <row r="32" spans="1:23" ht="17.2" customHeight="1" x14ac:dyDescent="0.3">
      <c r="A32" s="7">
        <v>41</v>
      </c>
      <c r="B32" s="9">
        <v>1517</v>
      </c>
      <c r="C32" s="6" t="s">
        <v>673</v>
      </c>
      <c r="D32" s="176"/>
      <c r="F32" s="97"/>
      <c r="G32" s="98"/>
      <c r="H32" s="42"/>
      <c r="I32" s="107"/>
      <c r="J32" s="54"/>
      <c r="K32" s="1"/>
      <c r="L32" s="1"/>
      <c r="M32" s="1"/>
      <c r="N32" s="1"/>
      <c r="O32" s="41"/>
      <c r="P32" s="40"/>
      <c r="Q32" s="94"/>
      <c r="R32" s="114"/>
      <c r="S32" s="172" t="s">
        <v>388</v>
      </c>
      <c r="T32" s="50">
        <v>5</v>
      </c>
      <c r="U32" s="143" t="s">
        <v>436</v>
      </c>
      <c r="V32" s="66">
        <f>ROUND(F33,0)-T32</f>
        <v>705</v>
      </c>
      <c r="W32" s="11"/>
    </row>
    <row r="33" spans="1:23" ht="17.2" customHeight="1" x14ac:dyDescent="0.3">
      <c r="A33" s="7">
        <v>41</v>
      </c>
      <c r="B33" s="9">
        <v>1112</v>
      </c>
      <c r="C33" s="6" t="s">
        <v>672</v>
      </c>
      <c r="D33" s="176"/>
      <c r="E33" s="42"/>
      <c r="F33" s="112">
        <v>710</v>
      </c>
      <c r="G33" s="1" t="s">
        <v>15</v>
      </c>
      <c r="H33" s="42"/>
      <c r="I33" s="107"/>
      <c r="J33" s="54"/>
      <c r="K33" s="1"/>
      <c r="L33" s="1"/>
      <c r="M33" s="1"/>
      <c r="N33" s="1"/>
      <c r="O33" s="41"/>
      <c r="P33" s="212" t="s">
        <v>534</v>
      </c>
      <c r="Q33" s="108" t="s">
        <v>444</v>
      </c>
      <c r="R33" s="121">
        <v>0.95</v>
      </c>
      <c r="S33" s="48"/>
      <c r="T33" s="48"/>
      <c r="U33" s="48"/>
      <c r="V33" s="66">
        <f>ROUND(F33*R33,0)</f>
        <v>675</v>
      </c>
      <c r="W33" s="11"/>
    </row>
    <row r="34" spans="1:23" ht="17.2" customHeight="1" x14ac:dyDescent="0.3">
      <c r="A34" s="7">
        <v>41</v>
      </c>
      <c r="B34" s="9">
        <v>1518</v>
      </c>
      <c r="C34" s="6" t="s">
        <v>671</v>
      </c>
      <c r="D34" s="176"/>
      <c r="E34" s="42"/>
      <c r="F34" s="1"/>
      <c r="G34" s="1"/>
      <c r="H34" s="42"/>
      <c r="I34" s="107"/>
      <c r="J34" s="54"/>
      <c r="K34" s="4"/>
      <c r="L34" s="4"/>
      <c r="M34" s="4"/>
      <c r="N34" s="4"/>
      <c r="O34" s="20"/>
      <c r="P34" s="223"/>
      <c r="Q34" s="94"/>
      <c r="R34" s="119"/>
      <c r="S34" s="172" t="s">
        <v>388</v>
      </c>
      <c r="T34" s="50">
        <v>5</v>
      </c>
      <c r="U34" s="143" t="s">
        <v>436</v>
      </c>
      <c r="V34" s="66">
        <f>ROUND(F33*R33,0)-T34</f>
        <v>670</v>
      </c>
      <c r="W34" s="11"/>
    </row>
    <row r="35" spans="1:23" ht="17.2" customHeight="1" x14ac:dyDescent="0.3">
      <c r="A35" s="7">
        <v>41</v>
      </c>
      <c r="B35" s="9">
        <v>1113</v>
      </c>
      <c r="C35" s="6" t="s">
        <v>670</v>
      </c>
      <c r="D35" s="176"/>
      <c r="E35" s="42"/>
      <c r="F35" s="38"/>
      <c r="G35" s="38"/>
      <c r="H35" s="42"/>
      <c r="I35" s="226"/>
      <c r="J35" s="41"/>
      <c r="K35" s="216" t="s">
        <v>541</v>
      </c>
      <c r="L35" s="212" t="s">
        <v>405</v>
      </c>
      <c r="M35" s="33"/>
      <c r="N35" s="47"/>
      <c r="O35" s="148"/>
      <c r="P35" s="44"/>
      <c r="Q35" s="47"/>
      <c r="R35" s="120"/>
      <c r="S35" s="118"/>
      <c r="T35" s="118"/>
      <c r="U35" s="118"/>
      <c r="V35" s="66">
        <f>ROUND(F33*O36,0)</f>
        <v>497</v>
      </c>
      <c r="W35" s="11"/>
    </row>
    <row r="36" spans="1:23" ht="17.2" customHeight="1" x14ac:dyDescent="0.3">
      <c r="A36" s="7">
        <v>41</v>
      </c>
      <c r="B36" s="9">
        <v>1519</v>
      </c>
      <c r="C36" s="6" t="s">
        <v>669</v>
      </c>
      <c r="D36" s="176"/>
      <c r="E36" s="42"/>
      <c r="F36" s="38"/>
      <c r="G36" s="38"/>
      <c r="H36" s="42"/>
      <c r="I36" s="226"/>
      <c r="J36" s="41"/>
      <c r="K36" s="217"/>
      <c r="L36" s="213"/>
      <c r="M36" s="1"/>
      <c r="N36" s="108" t="s">
        <v>444</v>
      </c>
      <c r="O36" s="56">
        <v>0.7</v>
      </c>
      <c r="P36" s="40"/>
      <c r="Q36" s="94"/>
      <c r="R36" s="119"/>
      <c r="S36" s="168" t="s">
        <v>388</v>
      </c>
      <c r="T36" s="47">
        <v>5</v>
      </c>
      <c r="U36" s="148" t="s">
        <v>436</v>
      </c>
      <c r="V36" s="66">
        <f>ROUND(F33*O36,0)-T36</f>
        <v>492</v>
      </c>
      <c r="W36" s="11"/>
    </row>
    <row r="37" spans="1:23" ht="17.2" customHeight="1" x14ac:dyDescent="0.3">
      <c r="A37" s="7">
        <v>41</v>
      </c>
      <c r="B37" s="9">
        <v>1114</v>
      </c>
      <c r="C37" s="6" t="s">
        <v>668</v>
      </c>
      <c r="D37" s="176"/>
      <c r="E37" s="42"/>
      <c r="F37" s="38"/>
      <c r="G37" s="38"/>
      <c r="H37" s="42"/>
      <c r="I37" s="226"/>
      <c r="J37" s="41"/>
      <c r="K37" s="217"/>
      <c r="L37" s="213"/>
      <c r="M37" s="1"/>
      <c r="N37" s="108"/>
      <c r="O37" s="56"/>
      <c r="P37" s="212" t="s">
        <v>534</v>
      </c>
      <c r="Q37" s="47" t="s">
        <v>444</v>
      </c>
      <c r="R37" s="120">
        <v>0.95</v>
      </c>
      <c r="S37" s="111"/>
      <c r="T37" s="111"/>
      <c r="U37" s="111"/>
      <c r="V37" s="72">
        <f>ROUND(ROUND(F33*O36,0)*R37,0)</f>
        <v>472</v>
      </c>
      <c r="W37" s="11"/>
    </row>
    <row r="38" spans="1:23" ht="17.2" customHeight="1" x14ac:dyDescent="0.3">
      <c r="A38" s="7">
        <v>41</v>
      </c>
      <c r="B38" s="9">
        <v>1520</v>
      </c>
      <c r="C38" s="6" t="s">
        <v>667</v>
      </c>
      <c r="D38" s="176"/>
      <c r="E38" s="42"/>
      <c r="F38" s="38"/>
      <c r="G38" s="38"/>
      <c r="H38" s="42"/>
      <c r="I38" s="226"/>
      <c r="J38" s="41"/>
      <c r="K38" s="217"/>
      <c r="L38" s="223"/>
      <c r="M38" s="1"/>
      <c r="N38" s="57"/>
      <c r="O38" s="61"/>
      <c r="P38" s="223"/>
      <c r="Q38" s="94"/>
      <c r="R38" s="119"/>
      <c r="S38" s="173" t="s">
        <v>388</v>
      </c>
      <c r="T38" s="50">
        <v>5</v>
      </c>
      <c r="U38" s="143" t="s">
        <v>436</v>
      </c>
      <c r="V38" s="72">
        <f>ROUND(ROUND(F33*O36,0)*R37,0)-T38</f>
        <v>467</v>
      </c>
      <c r="W38" s="11"/>
    </row>
    <row r="39" spans="1:23" ht="17.2" customHeight="1" x14ac:dyDescent="0.3">
      <c r="A39" s="7">
        <v>41</v>
      </c>
      <c r="B39" s="9">
        <v>1521</v>
      </c>
      <c r="C39" s="6" t="s">
        <v>666</v>
      </c>
      <c r="D39" s="176"/>
      <c r="E39" s="42"/>
      <c r="F39" s="38"/>
      <c r="G39" s="38"/>
      <c r="H39" s="42"/>
      <c r="I39" s="226"/>
      <c r="J39" s="41"/>
      <c r="K39" s="175"/>
      <c r="L39" s="212" t="s">
        <v>406</v>
      </c>
      <c r="M39" s="33"/>
      <c r="N39" s="47"/>
      <c r="O39" s="148"/>
      <c r="P39" s="44"/>
      <c r="Q39" s="47"/>
      <c r="R39" s="120"/>
      <c r="S39" s="118"/>
      <c r="T39" s="118"/>
      <c r="U39" s="118"/>
      <c r="V39" s="66">
        <f>ROUND(F33*O40,0)</f>
        <v>355</v>
      </c>
      <c r="W39" s="11"/>
    </row>
    <row r="40" spans="1:23" ht="17.2" customHeight="1" x14ac:dyDescent="0.3">
      <c r="A40" s="7">
        <v>41</v>
      </c>
      <c r="B40" s="9">
        <v>1522</v>
      </c>
      <c r="C40" s="6" t="s">
        <v>665</v>
      </c>
      <c r="D40" s="176"/>
      <c r="E40" s="42"/>
      <c r="F40" s="38"/>
      <c r="G40" s="38"/>
      <c r="H40" s="42"/>
      <c r="I40" s="226"/>
      <c r="J40" s="41"/>
      <c r="K40" s="175"/>
      <c r="L40" s="213"/>
      <c r="M40" s="1"/>
      <c r="N40" s="108" t="s">
        <v>433</v>
      </c>
      <c r="O40" s="56">
        <v>0.5</v>
      </c>
      <c r="P40" s="40"/>
      <c r="Q40" s="94"/>
      <c r="R40" s="119"/>
      <c r="S40" s="168" t="s">
        <v>388</v>
      </c>
      <c r="T40" s="47">
        <v>5</v>
      </c>
      <c r="U40" s="148" t="s">
        <v>436</v>
      </c>
      <c r="V40" s="66">
        <f>ROUND(F33*O40,0)-T40</f>
        <v>350</v>
      </c>
      <c r="W40" s="11"/>
    </row>
    <row r="41" spans="1:23" ht="17.2" customHeight="1" x14ac:dyDescent="0.3">
      <c r="A41" s="7">
        <v>41</v>
      </c>
      <c r="B41" s="9">
        <v>1523</v>
      </c>
      <c r="C41" s="6" t="s">
        <v>664</v>
      </c>
      <c r="D41" s="176"/>
      <c r="E41" s="42"/>
      <c r="F41" s="38"/>
      <c r="G41" s="38"/>
      <c r="H41" s="42"/>
      <c r="I41" s="226"/>
      <c r="J41" s="41"/>
      <c r="K41" s="175"/>
      <c r="L41" s="213"/>
      <c r="M41" s="1"/>
      <c r="N41" s="108"/>
      <c r="O41" s="56"/>
      <c r="P41" s="212" t="s">
        <v>534</v>
      </c>
      <c r="Q41" s="47" t="s">
        <v>433</v>
      </c>
      <c r="R41" s="120">
        <v>0.95</v>
      </c>
      <c r="S41" s="111"/>
      <c r="T41" s="111"/>
      <c r="U41" s="111"/>
      <c r="V41" s="72">
        <f>ROUND(ROUND(F33*O40,0)*R41,0)</f>
        <v>337</v>
      </c>
      <c r="W41" s="11"/>
    </row>
    <row r="42" spans="1:23" ht="17.2" customHeight="1" x14ac:dyDescent="0.3">
      <c r="A42" s="7">
        <v>41</v>
      </c>
      <c r="B42" s="9">
        <v>1524</v>
      </c>
      <c r="C42" s="6" t="s">
        <v>663</v>
      </c>
      <c r="D42" s="176"/>
      <c r="E42" s="42"/>
      <c r="F42" s="107"/>
      <c r="G42" s="54"/>
      <c r="H42" s="40"/>
      <c r="I42" s="227"/>
      <c r="J42" s="20"/>
      <c r="K42" s="174"/>
      <c r="L42" s="223"/>
      <c r="M42" s="4"/>
      <c r="N42" s="57"/>
      <c r="O42" s="61"/>
      <c r="P42" s="223"/>
      <c r="Q42" s="94"/>
      <c r="R42" s="119"/>
      <c r="S42" s="173" t="s">
        <v>388</v>
      </c>
      <c r="T42" s="50">
        <v>5</v>
      </c>
      <c r="U42" s="143" t="s">
        <v>436</v>
      </c>
      <c r="V42" s="72">
        <f>ROUND(ROUND(F33*O40,0)*R41,0)-T42</f>
        <v>332</v>
      </c>
      <c r="W42" s="11"/>
    </row>
    <row r="43" spans="1:23" ht="17.2" customHeight="1" x14ac:dyDescent="0.3">
      <c r="A43" s="31">
        <v>41</v>
      </c>
      <c r="B43" s="9">
        <v>1115</v>
      </c>
      <c r="C43" s="6" t="s">
        <v>662</v>
      </c>
      <c r="D43" s="176"/>
      <c r="E43" s="42"/>
      <c r="H43" s="218" t="s">
        <v>528</v>
      </c>
      <c r="I43" s="107"/>
      <c r="J43" s="54"/>
      <c r="K43" s="1"/>
      <c r="L43" s="1"/>
      <c r="M43" s="1"/>
      <c r="N43" s="1"/>
      <c r="O43" s="41"/>
      <c r="P43" s="44"/>
      <c r="Q43" s="47"/>
      <c r="R43" s="147"/>
      <c r="S43" s="48"/>
      <c r="T43" s="48"/>
      <c r="U43" s="48"/>
      <c r="V43" s="66">
        <f>ROUND(F33*J45,0)</f>
        <v>685</v>
      </c>
      <c r="W43" s="11"/>
    </row>
    <row r="44" spans="1:23" ht="17.2" customHeight="1" x14ac:dyDescent="0.3">
      <c r="A44" s="7">
        <v>41</v>
      </c>
      <c r="B44" s="9">
        <v>1525</v>
      </c>
      <c r="C44" s="6" t="s">
        <v>661</v>
      </c>
      <c r="D44" s="176"/>
      <c r="E44" s="42"/>
      <c r="F44" s="1"/>
      <c r="G44" s="1"/>
      <c r="H44" s="219"/>
      <c r="I44" s="107"/>
      <c r="J44" s="54"/>
      <c r="K44" s="1"/>
      <c r="L44" s="1"/>
      <c r="M44" s="1"/>
      <c r="N44" s="1"/>
      <c r="O44" s="41"/>
      <c r="P44" s="40"/>
      <c r="Q44" s="94"/>
      <c r="R44" s="114"/>
      <c r="S44" s="172" t="s">
        <v>388</v>
      </c>
      <c r="T44" s="50">
        <v>5</v>
      </c>
      <c r="U44" s="143" t="s">
        <v>436</v>
      </c>
      <c r="V44" s="66">
        <f>ROUND(F33*J45,0)-T44</f>
        <v>680</v>
      </c>
      <c r="W44" s="11"/>
    </row>
    <row r="45" spans="1:23" ht="17.2" customHeight="1" x14ac:dyDescent="0.3">
      <c r="A45" s="7">
        <v>41</v>
      </c>
      <c r="B45" s="9">
        <v>1116</v>
      </c>
      <c r="C45" s="6" t="s">
        <v>660</v>
      </c>
      <c r="D45" s="176"/>
      <c r="E45" s="42"/>
      <c r="F45" s="1"/>
      <c r="G45" s="1"/>
      <c r="H45" s="219"/>
      <c r="I45" s="108" t="s">
        <v>386</v>
      </c>
      <c r="J45" s="116">
        <v>0.96499999999999997</v>
      </c>
      <c r="K45" s="1"/>
      <c r="L45" s="1"/>
      <c r="M45" s="1"/>
      <c r="N45" s="1"/>
      <c r="O45" s="41"/>
      <c r="P45" s="212" t="s">
        <v>534</v>
      </c>
      <c r="Q45" s="108" t="s">
        <v>386</v>
      </c>
      <c r="R45" s="121">
        <v>0.95</v>
      </c>
      <c r="S45" s="48"/>
      <c r="T45" s="48"/>
      <c r="U45" s="48"/>
      <c r="V45" s="72">
        <f>ROUND(ROUND(F33*J45,0)*R45,0)</f>
        <v>651</v>
      </c>
      <c r="W45" s="11"/>
    </row>
    <row r="46" spans="1:23" ht="17.2" customHeight="1" x14ac:dyDescent="0.3">
      <c r="A46" s="7">
        <v>41</v>
      </c>
      <c r="B46" s="9">
        <v>1526</v>
      </c>
      <c r="C46" s="6" t="s">
        <v>659</v>
      </c>
      <c r="D46" s="176"/>
      <c r="E46" s="42"/>
      <c r="F46" s="1"/>
      <c r="G46" s="1"/>
      <c r="H46" s="42"/>
      <c r="I46" s="107"/>
      <c r="J46" s="54"/>
      <c r="K46" s="4"/>
      <c r="L46" s="4"/>
      <c r="M46" s="4"/>
      <c r="N46" s="4"/>
      <c r="O46" s="20"/>
      <c r="P46" s="223"/>
      <c r="Q46" s="94"/>
      <c r="R46" s="119"/>
      <c r="S46" s="172" t="s">
        <v>388</v>
      </c>
      <c r="T46" s="50">
        <v>5</v>
      </c>
      <c r="U46" s="143" t="s">
        <v>436</v>
      </c>
      <c r="V46" s="66">
        <f>ROUND(ROUND(F33*J45,0)*R45,0)-T46</f>
        <v>646</v>
      </c>
      <c r="W46" s="11"/>
    </row>
    <row r="47" spans="1:23" ht="17.2" customHeight="1" x14ac:dyDescent="0.3">
      <c r="A47" s="7">
        <v>41</v>
      </c>
      <c r="B47" s="9">
        <v>1117</v>
      </c>
      <c r="C47" s="6" t="s">
        <v>658</v>
      </c>
      <c r="D47" s="176"/>
      <c r="E47" s="42"/>
      <c r="F47" s="38"/>
      <c r="G47" s="38"/>
      <c r="H47" s="42"/>
      <c r="I47" s="115"/>
      <c r="J47" s="41"/>
      <c r="K47" s="216" t="s">
        <v>541</v>
      </c>
      <c r="L47" s="212" t="s">
        <v>390</v>
      </c>
      <c r="M47" s="33"/>
      <c r="N47" s="47"/>
      <c r="O47" s="148"/>
      <c r="P47" s="44"/>
      <c r="Q47" s="47"/>
      <c r="R47" s="120"/>
      <c r="S47" s="118"/>
      <c r="T47" s="118"/>
      <c r="U47" s="118"/>
      <c r="V47" s="66">
        <f>ROUND(ROUND(F33*J45,0)*O48,0)</f>
        <v>480</v>
      </c>
      <c r="W47" s="11"/>
    </row>
    <row r="48" spans="1:23" ht="17.2" customHeight="1" x14ac:dyDescent="0.3">
      <c r="A48" s="7">
        <v>41</v>
      </c>
      <c r="B48" s="9">
        <v>1527</v>
      </c>
      <c r="C48" s="6" t="s">
        <v>657</v>
      </c>
      <c r="D48" s="176"/>
      <c r="E48" s="42"/>
      <c r="F48" s="38"/>
      <c r="G48" s="38"/>
      <c r="H48" s="42"/>
      <c r="I48" s="115"/>
      <c r="J48" s="41"/>
      <c r="K48" s="217"/>
      <c r="L48" s="213"/>
      <c r="M48" s="1"/>
      <c r="N48" s="108" t="s">
        <v>386</v>
      </c>
      <c r="O48" s="56">
        <v>0.7</v>
      </c>
      <c r="P48" s="40"/>
      <c r="Q48" s="94"/>
      <c r="R48" s="119"/>
      <c r="S48" s="168" t="s">
        <v>388</v>
      </c>
      <c r="T48" s="47">
        <v>5</v>
      </c>
      <c r="U48" s="148" t="s">
        <v>436</v>
      </c>
      <c r="V48" s="66">
        <f>ROUND(ROUND(F33*J45,0)*O48,0)-T48</f>
        <v>475</v>
      </c>
      <c r="W48" s="11"/>
    </row>
    <row r="49" spans="1:23" ht="17.2" customHeight="1" x14ac:dyDescent="0.3">
      <c r="A49" s="7">
        <v>41</v>
      </c>
      <c r="B49" s="9">
        <v>1118</v>
      </c>
      <c r="C49" s="6" t="s">
        <v>656</v>
      </c>
      <c r="D49" s="176"/>
      <c r="E49" s="42"/>
      <c r="F49" s="38"/>
      <c r="G49" s="38"/>
      <c r="H49" s="42"/>
      <c r="I49" s="115"/>
      <c r="J49" s="41"/>
      <c r="K49" s="217"/>
      <c r="L49" s="213"/>
      <c r="M49" s="1"/>
      <c r="N49" s="108"/>
      <c r="O49" s="56"/>
      <c r="P49" s="212" t="s">
        <v>534</v>
      </c>
      <c r="Q49" s="47" t="s">
        <v>386</v>
      </c>
      <c r="R49" s="120">
        <v>0.95</v>
      </c>
      <c r="S49" s="111"/>
      <c r="T49" s="111"/>
      <c r="U49" s="111"/>
      <c r="V49" s="72">
        <f>ROUND(ROUND(ROUND(F33*J45,0)*O48,0)*R49,0)</f>
        <v>456</v>
      </c>
      <c r="W49" s="11"/>
    </row>
    <row r="50" spans="1:23" ht="17.2" customHeight="1" x14ac:dyDescent="0.3">
      <c r="A50" s="7">
        <v>41</v>
      </c>
      <c r="B50" s="9">
        <v>1528</v>
      </c>
      <c r="C50" s="6" t="s">
        <v>655</v>
      </c>
      <c r="D50" s="176"/>
      <c r="E50" s="42"/>
      <c r="F50" s="38"/>
      <c r="G50" s="38"/>
      <c r="H50" s="42"/>
      <c r="I50" s="115"/>
      <c r="J50" s="41"/>
      <c r="K50" s="217"/>
      <c r="L50" s="223"/>
      <c r="M50" s="1"/>
      <c r="N50" s="57"/>
      <c r="O50" s="61"/>
      <c r="P50" s="223"/>
      <c r="Q50" s="94"/>
      <c r="R50" s="119"/>
      <c r="S50" s="173" t="s">
        <v>388</v>
      </c>
      <c r="T50" s="50">
        <v>5</v>
      </c>
      <c r="U50" s="143" t="s">
        <v>436</v>
      </c>
      <c r="V50" s="72">
        <f>ROUND(ROUND(ROUND(F33*J45,0)*O48,0)*R49,0)-T50</f>
        <v>451</v>
      </c>
      <c r="W50" s="11"/>
    </row>
    <row r="51" spans="1:23" ht="17.2" customHeight="1" x14ac:dyDescent="0.3">
      <c r="A51" s="7">
        <v>41</v>
      </c>
      <c r="B51" s="9">
        <v>1529</v>
      </c>
      <c r="C51" s="6" t="s">
        <v>654</v>
      </c>
      <c r="D51" s="176"/>
      <c r="E51" s="42"/>
      <c r="F51" s="38"/>
      <c r="G51" s="38"/>
      <c r="H51" s="42"/>
      <c r="I51" s="115"/>
      <c r="J51" s="41"/>
      <c r="K51" s="175"/>
      <c r="L51" s="212" t="s">
        <v>389</v>
      </c>
      <c r="M51" s="33"/>
      <c r="N51" s="47"/>
      <c r="O51" s="148"/>
      <c r="P51" s="44"/>
      <c r="Q51" s="47"/>
      <c r="R51" s="120"/>
      <c r="S51" s="118"/>
      <c r="T51" s="118"/>
      <c r="U51" s="118"/>
      <c r="V51" s="66">
        <f>ROUND(ROUND(F33*J45,0)*O52,0)</f>
        <v>343</v>
      </c>
      <c r="W51" s="11"/>
    </row>
    <row r="52" spans="1:23" ht="17.2" customHeight="1" x14ac:dyDescent="0.3">
      <c r="A52" s="7">
        <v>41</v>
      </c>
      <c r="B52" s="9">
        <v>1530</v>
      </c>
      <c r="C52" s="6" t="s">
        <v>653</v>
      </c>
      <c r="D52" s="176"/>
      <c r="E52" s="42"/>
      <c r="F52" s="38"/>
      <c r="G52" s="38"/>
      <c r="H52" s="42"/>
      <c r="I52" s="115"/>
      <c r="J52" s="41"/>
      <c r="K52" s="175"/>
      <c r="L52" s="213"/>
      <c r="M52" s="1"/>
      <c r="N52" s="108" t="s">
        <v>386</v>
      </c>
      <c r="O52" s="56">
        <v>0.5</v>
      </c>
      <c r="P52" s="40"/>
      <c r="Q52" s="94"/>
      <c r="R52" s="119"/>
      <c r="S52" s="168" t="s">
        <v>388</v>
      </c>
      <c r="T52" s="47">
        <v>5</v>
      </c>
      <c r="U52" s="148" t="s">
        <v>436</v>
      </c>
      <c r="V52" s="66">
        <f>ROUND(ROUND(F33*J45,0)*O52,0)-T52</f>
        <v>338</v>
      </c>
      <c r="W52" s="11"/>
    </row>
    <row r="53" spans="1:23" ht="17.2" customHeight="1" x14ac:dyDescent="0.3">
      <c r="A53" s="7">
        <v>41</v>
      </c>
      <c r="B53" s="9">
        <v>1531</v>
      </c>
      <c r="C53" s="6" t="s">
        <v>652</v>
      </c>
      <c r="D53" s="176"/>
      <c r="E53" s="42"/>
      <c r="F53" s="38"/>
      <c r="G53" s="38"/>
      <c r="H53" s="42"/>
      <c r="I53" s="115"/>
      <c r="J53" s="41"/>
      <c r="K53" s="175"/>
      <c r="L53" s="213"/>
      <c r="M53" s="1"/>
      <c r="N53" s="108"/>
      <c r="O53" s="56"/>
      <c r="P53" s="212" t="s">
        <v>534</v>
      </c>
      <c r="Q53" s="47" t="s">
        <v>386</v>
      </c>
      <c r="R53" s="120">
        <v>0.95</v>
      </c>
      <c r="S53" s="111"/>
      <c r="T53" s="111"/>
      <c r="U53" s="111"/>
      <c r="V53" s="72">
        <f>ROUND(ROUND(ROUND(F33*J45,0)*O52,0)*R53,0)</f>
        <v>326</v>
      </c>
      <c r="W53" s="11"/>
    </row>
    <row r="54" spans="1:23" ht="17.2" customHeight="1" x14ac:dyDescent="0.3">
      <c r="A54" s="7">
        <v>41</v>
      </c>
      <c r="B54" s="9">
        <v>1532</v>
      </c>
      <c r="C54" s="6" t="s">
        <v>651</v>
      </c>
      <c r="D54" s="176"/>
      <c r="E54" s="40"/>
      <c r="F54" s="57"/>
      <c r="G54" s="57"/>
      <c r="H54" s="40"/>
      <c r="K54" s="174"/>
      <c r="L54" s="223"/>
      <c r="M54" s="4"/>
      <c r="N54" s="57"/>
      <c r="O54" s="61"/>
      <c r="P54" s="223"/>
      <c r="Q54" s="94"/>
      <c r="R54" s="119"/>
      <c r="S54" s="173" t="s">
        <v>388</v>
      </c>
      <c r="T54" s="50">
        <v>5</v>
      </c>
      <c r="U54" s="143" t="s">
        <v>436</v>
      </c>
      <c r="V54" s="72">
        <f>ROUND(ROUND(ROUND(F33*J45,0)*O52,0)*R53,0)-T54</f>
        <v>321</v>
      </c>
      <c r="W54" s="11"/>
    </row>
    <row r="55" spans="1:23" ht="17.2" customHeight="1" x14ac:dyDescent="0.3">
      <c r="A55" s="7">
        <v>41</v>
      </c>
      <c r="B55" s="9">
        <v>1121</v>
      </c>
      <c r="C55" s="6" t="s">
        <v>650</v>
      </c>
      <c r="D55" s="176"/>
      <c r="E55" s="44" t="s">
        <v>649</v>
      </c>
      <c r="F55" s="33"/>
      <c r="G55" s="33"/>
      <c r="H55" s="44"/>
      <c r="I55" s="53"/>
      <c r="J55" s="60"/>
      <c r="K55" s="1"/>
      <c r="L55" s="1"/>
      <c r="M55" s="1"/>
      <c r="N55" s="1"/>
      <c r="O55" s="45"/>
      <c r="P55" s="44"/>
      <c r="Q55" s="47"/>
      <c r="R55" s="147"/>
      <c r="S55" s="48"/>
      <c r="T55" s="48"/>
      <c r="U55" s="48"/>
      <c r="V55" s="66">
        <f>ROUND(F57,0)</f>
        <v>675</v>
      </c>
      <c r="W55" s="11"/>
    </row>
    <row r="56" spans="1:23" ht="17.2" customHeight="1" x14ac:dyDescent="0.3">
      <c r="A56" s="7">
        <v>41</v>
      </c>
      <c r="B56" s="9">
        <v>1533</v>
      </c>
      <c r="C56" s="6" t="s">
        <v>648</v>
      </c>
      <c r="D56" s="176"/>
      <c r="E56" s="42"/>
      <c r="F56" s="1"/>
      <c r="G56" s="1"/>
      <c r="H56" s="42"/>
      <c r="I56" s="107"/>
      <c r="J56" s="54"/>
      <c r="K56" s="1"/>
      <c r="L56" s="1"/>
      <c r="M56" s="1"/>
      <c r="N56" s="1"/>
      <c r="O56" s="41"/>
      <c r="P56" s="40"/>
      <c r="Q56" s="94"/>
      <c r="R56" s="114"/>
      <c r="S56" s="172" t="s">
        <v>388</v>
      </c>
      <c r="T56" s="50">
        <v>5</v>
      </c>
      <c r="U56" s="143" t="s">
        <v>436</v>
      </c>
      <c r="V56" s="66">
        <f>ROUND(F57,0)-T56</f>
        <v>670</v>
      </c>
      <c r="W56" s="11"/>
    </row>
    <row r="57" spans="1:23" ht="17.2" customHeight="1" x14ac:dyDescent="0.3">
      <c r="A57" s="7">
        <v>41</v>
      </c>
      <c r="B57" s="9">
        <v>1122</v>
      </c>
      <c r="C57" s="6" t="s">
        <v>647</v>
      </c>
      <c r="D57" s="176"/>
      <c r="E57" s="42"/>
      <c r="F57" s="112">
        <v>675</v>
      </c>
      <c r="G57" s="1" t="s">
        <v>15</v>
      </c>
      <c r="H57" s="42"/>
      <c r="I57" s="107"/>
      <c r="J57" s="54"/>
      <c r="K57" s="1"/>
      <c r="L57" s="1"/>
      <c r="M57" s="1"/>
      <c r="N57" s="1"/>
      <c r="O57" s="41"/>
      <c r="P57" s="212" t="s">
        <v>534</v>
      </c>
      <c r="Q57" s="108" t="s">
        <v>386</v>
      </c>
      <c r="R57" s="121">
        <v>0.95</v>
      </c>
      <c r="S57" s="48"/>
      <c r="T57" s="48"/>
      <c r="U57" s="48"/>
      <c r="V57" s="66">
        <f>ROUND(F57*R57,0)</f>
        <v>641</v>
      </c>
      <c r="W57" s="11"/>
    </row>
    <row r="58" spans="1:23" ht="17.2" customHeight="1" x14ac:dyDescent="0.3">
      <c r="A58" s="7">
        <v>41</v>
      </c>
      <c r="B58" s="9">
        <v>1534</v>
      </c>
      <c r="C58" s="6" t="s">
        <v>646</v>
      </c>
      <c r="D58" s="176"/>
      <c r="E58" s="42"/>
      <c r="F58" s="1"/>
      <c r="G58" s="1"/>
      <c r="H58" s="42"/>
      <c r="I58" s="107"/>
      <c r="J58" s="54"/>
      <c r="K58" s="4"/>
      <c r="L58" s="4"/>
      <c r="M58" s="4"/>
      <c r="N58" s="4"/>
      <c r="O58" s="20"/>
      <c r="P58" s="223"/>
      <c r="Q58" s="94"/>
      <c r="R58" s="119"/>
      <c r="S58" s="172" t="s">
        <v>388</v>
      </c>
      <c r="T58" s="50">
        <v>5</v>
      </c>
      <c r="U58" s="143" t="s">
        <v>436</v>
      </c>
      <c r="V58" s="66">
        <f>ROUND(F57*R57,0)-T58</f>
        <v>636</v>
      </c>
      <c r="W58" s="11"/>
    </row>
    <row r="59" spans="1:23" ht="17.2" customHeight="1" x14ac:dyDescent="0.3">
      <c r="A59" s="7">
        <v>41</v>
      </c>
      <c r="B59" s="9">
        <v>1123</v>
      </c>
      <c r="C59" s="6" t="s">
        <v>645</v>
      </c>
      <c r="D59" s="176"/>
      <c r="E59" s="42"/>
      <c r="F59" s="38"/>
      <c r="G59" s="38"/>
      <c r="H59" s="42"/>
      <c r="I59" s="115"/>
      <c r="J59" s="41"/>
      <c r="K59" s="216" t="s">
        <v>541</v>
      </c>
      <c r="L59" s="212" t="s">
        <v>390</v>
      </c>
      <c r="M59" s="33"/>
      <c r="N59" s="47"/>
      <c r="O59" s="148"/>
      <c r="P59" s="44"/>
      <c r="Q59" s="47"/>
      <c r="R59" s="120"/>
      <c r="S59" s="118"/>
      <c r="T59" s="118"/>
      <c r="U59" s="118"/>
      <c r="V59" s="66">
        <f>ROUND(F57*O60,0)</f>
        <v>473</v>
      </c>
      <c r="W59" s="11"/>
    </row>
    <row r="60" spans="1:23" ht="17.2" customHeight="1" x14ac:dyDescent="0.3">
      <c r="A60" s="7">
        <v>41</v>
      </c>
      <c r="B60" s="9">
        <v>1535</v>
      </c>
      <c r="C60" s="6" t="s">
        <v>644</v>
      </c>
      <c r="D60" s="176"/>
      <c r="E60" s="42"/>
      <c r="F60" s="38"/>
      <c r="G60" s="38"/>
      <c r="H60" s="42"/>
      <c r="I60" s="115"/>
      <c r="J60" s="41"/>
      <c r="K60" s="217"/>
      <c r="L60" s="213"/>
      <c r="M60" s="1"/>
      <c r="N60" s="108" t="s">
        <v>386</v>
      </c>
      <c r="O60" s="56">
        <v>0.7</v>
      </c>
      <c r="P60" s="40"/>
      <c r="Q60" s="94"/>
      <c r="R60" s="119"/>
      <c r="S60" s="168" t="s">
        <v>388</v>
      </c>
      <c r="T60" s="47">
        <v>5</v>
      </c>
      <c r="U60" s="148" t="s">
        <v>436</v>
      </c>
      <c r="V60" s="66">
        <f>ROUND(F57*O60,0)-T60</f>
        <v>468</v>
      </c>
      <c r="W60" s="11"/>
    </row>
    <row r="61" spans="1:23" ht="17.2" customHeight="1" x14ac:dyDescent="0.3">
      <c r="A61" s="7">
        <v>41</v>
      </c>
      <c r="B61" s="9">
        <v>1124</v>
      </c>
      <c r="C61" s="6" t="s">
        <v>643</v>
      </c>
      <c r="D61" s="176"/>
      <c r="E61" s="42"/>
      <c r="F61" s="38"/>
      <c r="G61" s="38"/>
      <c r="H61" s="42"/>
      <c r="I61" s="115"/>
      <c r="J61" s="41"/>
      <c r="K61" s="217"/>
      <c r="L61" s="213"/>
      <c r="M61" s="1"/>
      <c r="N61" s="108"/>
      <c r="O61" s="56"/>
      <c r="P61" s="212" t="s">
        <v>534</v>
      </c>
      <c r="Q61" s="47" t="s">
        <v>386</v>
      </c>
      <c r="R61" s="120">
        <v>0.95</v>
      </c>
      <c r="S61" s="111"/>
      <c r="T61" s="111"/>
      <c r="U61" s="111"/>
      <c r="V61" s="72">
        <f>ROUND(ROUND(F57*O60,0)*R61,0)</f>
        <v>449</v>
      </c>
      <c r="W61" s="11"/>
    </row>
    <row r="62" spans="1:23" ht="17.2" customHeight="1" x14ac:dyDescent="0.3">
      <c r="A62" s="7">
        <v>41</v>
      </c>
      <c r="B62" s="9">
        <v>1536</v>
      </c>
      <c r="C62" s="6" t="s">
        <v>642</v>
      </c>
      <c r="D62" s="176"/>
      <c r="E62" s="42"/>
      <c r="F62" s="38"/>
      <c r="G62" s="38"/>
      <c r="H62" s="42"/>
      <c r="I62" s="115"/>
      <c r="J62" s="41"/>
      <c r="K62" s="217"/>
      <c r="L62" s="223"/>
      <c r="M62" s="1"/>
      <c r="N62" s="57"/>
      <c r="O62" s="61"/>
      <c r="P62" s="223"/>
      <c r="Q62" s="94"/>
      <c r="R62" s="119"/>
      <c r="S62" s="173" t="s">
        <v>388</v>
      </c>
      <c r="T62" s="50">
        <v>5</v>
      </c>
      <c r="U62" s="143" t="s">
        <v>436</v>
      </c>
      <c r="V62" s="72">
        <f>ROUND(ROUND(F57*O60,0)*R61,0)-T62</f>
        <v>444</v>
      </c>
      <c r="W62" s="11"/>
    </row>
    <row r="63" spans="1:23" ht="17.2" customHeight="1" x14ac:dyDescent="0.3">
      <c r="A63" s="7">
        <v>41</v>
      </c>
      <c r="B63" s="9">
        <v>1537</v>
      </c>
      <c r="C63" s="6" t="s">
        <v>641</v>
      </c>
      <c r="D63" s="176"/>
      <c r="E63" s="42"/>
      <c r="F63" s="38"/>
      <c r="G63" s="38"/>
      <c r="H63" s="42"/>
      <c r="I63" s="115"/>
      <c r="J63" s="41"/>
      <c r="K63" s="175"/>
      <c r="L63" s="212" t="s">
        <v>389</v>
      </c>
      <c r="M63" s="33"/>
      <c r="N63" s="47"/>
      <c r="O63" s="148"/>
      <c r="P63" s="44"/>
      <c r="Q63" s="47"/>
      <c r="R63" s="120"/>
      <c r="S63" s="118"/>
      <c r="T63" s="118"/>
      <c r="U63" s="118"/>
      <c r="V63" s="66">
        <f>ROUND(F57*O64,0)</f>
        <v>338</v>
      </c>
      <c r="W63" s="11"/>
    </row>
    <row r="64" spans="1:23" ht="17.2" customHeight="1" x14ac:dyDescent="0.3">
      <c r="A64" s="7">
        <v>41</v>
      </c>
      <c r="B64" s="9">
        <v>1538</v>
      </c>
      <c r="C64" s="6" t="s">
        <v>640</v>
      </c>
      <c r="D64" s="176"/>
      <c r="E64" s="42"/>
      <c r="F64" s="38"/>
      <c r="G64" s="38"/>
      <c r="H64" s="42"/>
      <c r="I64" s="115"/>
      <c r="J64" s="41"/>
      <c r="K64" s="175"/>
      <c r="L64" s="213"/>
      <c r="M64" s="1"/>
      <c r="N64" s="108" t="s">
        <v>386</v>
      </c>
      <c r="O64" s="56">
        <v>0.5</v>
      </c>
      <c r="P64" s="40"/>
      <c r="Q64" s="94"/>
      <c r="R64" s="119"/>
      <c r="S64" s="168" t="s">
        <v>388</v>
      </c>
      <c r="T64" s="47">
        <v>5</v>
      </c>
      <c r="U64" s="148" t="s">
        <v>436</v>
      </c>
      <c r="V64" s="66">
        <f>ROUND(F57*O64,0)-T64</f>
        <v>333</v>
      </c>
      <c r="W64" s="11"/>
    </row>
    <row r="65" spans="1:23" ht="17.2" customHeight="1" x14ac:dyDescent="0.3">
      <c r="A65" s="7">
        <v>41</v>
      </c>
      <c r="B65" s="9">
        <v>1539</v>
      </c>
      <c r="C65" s="6" t="s">
        <v>639</v>
      </c>
      <c r="D65" s="176"/>
      <c r="E65" s="42"/>
      <c r="F65" s="38"/>
      <c r="G65" s="38"/>
      <c r="H65" s="42"/>
      <c r="I65" s="115"/>
      <c r="J65" s="41"/>
      <c r="K65" s="175"/>
      <c r="L65" s="213"/>
      <c r="M65" s="1"/>
      <c r="N65" s="108"/>
      <c r="O65" s="56"/>
      <c r="P65" s="212" t="s">
        <v>534</v>
      </c>
      <c r="Q65" s="47" t="s">
        <v>386</v>
      </c>
      <c r="R65" s="120">
        <v>0.95</v>
      </c>
      <c r="S65" s="111"/>
      <c r="T65" s="111"/>
      <c r="U65" s="111"/>
      <c r="V65" s="72">
        <f>ROUND(ROUND(F57*O64,0)*R65,0)</f>
        <v>321</v>
      </c>
      <c r="W65" s="11"/>
    </row>
    <row r="66" spans="1:23" ht="17.2" customHeight="1" x14ac:dyDescent="0.3">
      <c r="A66" s="7">
        <v>41</v>
      </c>
      <c r="B66" s="9">
        <v>1540</v>
      </c>
      <c r="C66" s="6" t="s">
        <v>638</v>
      </c>
      <c r="D66" s="176"/>
      <c r="E66" s="42"/>
      <c r="F66" s="107"/>
      <c r="G66" s="54"/>
      <c r="H66" s="40"/>
      <c r="I66" s="27"/>
      <c r="J66" s="20"/>
      <c r="K66" s="174"/>
      <c r="L66" s="223"/>
      <c r="M66" s="4"/>
      <c r="N66" s="57"/>
      <c r="O66" s="61"/>
      <c r="P66" s="223"/>
      <c r="Q66" s="94"/>
      <c r="R66" s="119"/>
      <c r="S66" s="173" t="s">
        <v>388</v>
      </c>
      <c r="T66" s="50">
        <v>5</v>
      </c>
      <c r="U66" s="143" t="s">
        <v>436</v>
      </c>
      <c r="V66" s="72">
        <f>ROUND(ROUND(F57*O64,0)*R65,0)-T66</f>
        <v>316</v>
      </c>
      <c r="W66" s="11"/>
    </row>
    <row r="67" spans="1:23" ht="17.2" customHeight="1" x14ac:dyDescent="0.3">
      <c r="A67" s="31">
        <v>41</v>
      </c>
      <c r="B67" s="9">
        <v>1125</v>
      </c>
      <c r="C67" s="6" t="s">
        <v>637</v>
      </c>
      <c r="D67" s="176"/>
      <c r="E67" s="42"/>
      <c r="H67" s="218" t="s">
        <v>528</v>
      </c>
      <c r="I67" s="107"/>
      <c r="J67" s="54"/>
      <c r="K67" s="1"/>
      <c r="L67" s="1"/>
      <c r="M67" s="1"/>
      <c r="N67" s="1"/>
      <c r="O67" s="41"/>
      <c r="P67" s="44"/>
      <c r="Q67" s="47"/>
      <c r="R67" s="147"/>
      <c r="S67" s="48"/>
      <c r="T67" s="48"/>
      <c r="U67" s="48"/>
      <c r="V67" s="66">
        <f>ROUND(F57*J69,0)</f>
        <v>651</v>
      </c>
      <c r="W67" s="11"/>
    </row>
    <row r="68" spans="1:23" ht="17.2" customHeight="1" x14ac:dyDescent="0.3">
      <c r="A68" s="7">
        <v>41</v>
      </c>
      <c r="B68" s="9">
        <v>1541</v>
      </c>
      <c r="C68" s="6" t="s">
        <v>636</v>
      </c>
      <c r="D68" s="176"/>
      <c r="E68" s="42"/>
      <c r="F68" s="1"/>
      <c r="G68" s="1"/>
      <c r="H68" s="219"/>
      <c r="I68" s="107"/>
      <c r="J68" s="54"/>
      <c r="K68" s="1"/>
      <c r="L68" s="1"/>
      <c r="M68" s="1"/>
      <c r="N68" s="1"/>
      <c r="O68" s="41"/>
      <c r="P68" s="40"/>
      <c r="Q68" s="94"/>
      <c r="R68" s="114"/>
      <c r="S68" s="172" t="s">
        <v>388</v>
      </c>
      <c r="T68" s="50">
        <v>5</v>
      </c>
      <c r="U68" s="143" t="s">
        <v>436</v>
      </c>
      <c r="V68" s="66">
        <f>ROUND(F57*J69,0)-T68</f>
        <v>646</v>
      </c>
      <c r="W68" s="11"/>
    </row>
    <row r="69" spans="1:23" ht="17.2" customHeight="1" x14ac:dyDescent="0.3">
      <c r="A69" s="7">
        <v>41</v>
      </c>
      <c r="B69" s="9">
        <v>1126</v>
      </c>
      <c r="C69" s="6" t="s">
        <v>635</v>
      </c>
      <c r="D69" s="176"/>
      <c r="E69" s="42"/>
      <c r="F69" s="1"/>
      <c r="G69" s="1"/>
      <c r="H69" s="219"/>
      <c r="I69" s="108" t="s">
        <v>386</v>
      </c>
      <c r="J69" s="116">
        <v>0.96499999999999997</v>
      </c>
      <c r="K69" s="1"/>
      <c r="L69" s="1"/>
      <c r="M69" s="1"/>
      <c r="N69" s="1"/>
      <c r="O69" s="41"/>
      <c r="P69" s="212" t="s">
        <v>534</v>
      </c>
      <c r="Q69" s="108" t="s">
        <v>386</v>
      </c>
      <c r="R69" s="121">
        <v>0.95</v>
      </c>
      <c r="S69" s="48"/>
      <c r="T69" s="48"/>
      <c r="U69" s="48"/>
      <c r="V69" s="72">
        <f>ROUND(ROUND(F57*J69,0)*R69,0)</f>
        <v>618</v>
      </c>
      <c r="W69" s="11"/>
    </row>
    <row r="70" spans="1:23" ht="17.2" customHeight="1" x14ac:dyDescent="0.3">
      <c r="A70" s="7">
        <v>41</v>
      </c>
      <c r="B70" s="9">
        <v>1542</v>
      </c>
      <c r="C70" s="6" t="s">
        <v>634</v>
      </c>
      <c r="D70" s="176"/>
      <c r="E70" s="42"/>
      <c r="F70" s="1"/>
      <c r="G70" s="1"/>
      <c r="H70" s="42"/>
      <c r="I70" s="107"/>
      <c r="J70" s="54"/>
      <c r="K70" s="4"/>
      <c r="L70" s="4"/>
      <c r="M70" s="4"/>
      <c r="N70" s="4"/>
      <c r="O70" s="20"/>
      <c r="P70" s="223"/>
      <c r="Q70" s="94"/>
      <c r="R70" s="119"/>
      <c r="S70" s="172" t="s">
        <v>388</v>
      </c>
      <c r="T70" s="50">
        <v>5</v>
      </c>
      <c r="U70" s="143" t="s">
        <v>436</v>
      </c>
      <c r="V70" s="66">
        <f>ROUND(ROUND(F57*J69,0)*R69,0)-T70</f>
        <v>613</v>
      </c>
      <c r="W70" s="11"/>
    </row>
    <row r="71" spans="1:23" ht="17.2" customHeight="1" x14ac:dyDescent="0.3">
      <c r="A71" s="7">
        <v>41</v>
      </c>
      <c r="B71" s="9">
        <v>1127</v>
      </c>
      <c r="C71" s="6" t="s">
        <v>633</v>
      </c>
      <c r="D71" s="176"/>
      <c r="E71" s="42"/>
      <c r="F71" s="38"/>
      <c r="G71" s="38"/>
      <c r="H71" s="42"/>
      <c r="I71" s="115"/>
      <c r="J71" s="41"/>
      <c r="K71" s="216" t="s">
        <v>541</v>
      </c>
      <c r="L71" s="212" t="s">
        <v>390</v>
      </c>
      <c r="M71" s="33"/>
      <c r="N71" s="47"/>
      <c r="O71" s="148"/>
      <c r="P71" s="44"/>
      <c r="Q71" s="47"/>
      <c r="R71" s="120"/>
      <c r="S71" s="118"/>
      <c r="T71" s="118"/>
      <c r="U71" s="118"/>
      <c r="V71" s="66">
        <f>ROUND(ROUND(F57*J69,0)*O72,0)</f>
        <v>456</v>
      </c>
      <c r="W71" s="11"/>
    </row>
    <row r="72" spans="1:23" ht="17.2" customHeight="1" x14ac:dyDescent="0.3">
      <c r="A72" s="7">
        <v>41</v>
      </c>
      <c r="B72" s="9">
        <v>1543</v>
      </c>
      <c r="C72" s="6" t="s">
        <v>632</v>
      </c>
      <c r="D72" s="176"/>
      <c r="E72" s="42"/>
      <c r="F72" s="38"/>
      <c r="G72" s="38"/>
      <c r="H72" s="42"/>
      <c r="I72" s="115"/>
      <c r="J72" s="41"/>
      <c r="K72" s="217"/>
      <c r="L72" s="213"/>
      <c r="M72" s="1"/>
      <c r="N72" s="108" t="s">
        <v>386</v>
      </c>
      <c r="O72" s="56">
        <v>0.7</v>
      </c>
      <c r="P72" s="40"/>
      <c r="Q72" s="94"/>
      <c r="R72" s="119"/>
      <c r="S72" s="168" t="s">
        <v>388</v>
      </c>
      <c r="T72" s="47">
        <v>5</v>
      </c>
      <c r="U72" s="148" t="s">
        <v>436</v>
      </c>
      <c r="V72" s="66">
        <f>ROUND(ROUND(F57*J69,0)*O72,0)-T72</f>
        <v>451</v>
      </c>
      <c r="W72" s="11"/>
    </row>
    <row r="73" spans="1:23" ht="17.2" customHeight="1" x14ac:dyDescent="0.3">
      <c r="A73" s="7">
        <v>41</v>
      </c>
      <c r="B73" s="9">
        <v>1128</v>
      </c>
      <c r="C73" s="6" t="s">
        <v>631</v>
      </c>
      <c r="D73" s="176"/>
      <c r="E73" s="42"/>
      <c r="F73" s="38"/>
      <c r="G73" s="38"/>
      <c r="H73" s="42"/>
      <c r="I73" s="115"/>
      <c r="J73" s="41"/>
      <c r="K73" s="217"/>
      <c r="L73" s="213"/>
      <c r="M73" s="1"/>
      <c r="N73" s="108"/>
      <c r="O73" s="56"/>
      <c r="P73" s="212" t="s">
        <v>534</v>
      </c>
      <c r="Q73" s="47" t="s">
        <v>386</v>
      </c>
      <c r="R73" s="120">
        <v>0.95</v>
      </c>
      <c r="S73" s="111"/>
      <c r="T73" s="111"/>
      <c r="U73" s="111"/>
      <c r="V73" s="72">
        <f>ROUND(ROUND(ROUND(F57*J69,0)*O72,0)*R73,0)</f>
        <v>433</v>
      </c>
      <c r="W73" s="11"/>
    </row>
    <row r="74" spans="1:23" ht="17.2" customHeight="1" x14ac:dyDescent="0.3">
      <c r="A74" s="7">
        <v>41</v>
      </c>
      <c r="B74" s="9">
        <v>1544</v>
      </c>
      <c r="C74" s="6" t="s">
        <v>630</v>
      </c>
      <c r="D74" s="176"/>
      <c r="E74" s="42"/>
      <c r="F74" s="38"/>
      <c r="G74" s="38"/>
      <c r="H74" s="42"/>
      <c r="I74" s="115"/>
      <c r="J74" s="41"/>
      <c r="K74" s="217"/>
      <c r="L74" s="223"/>
      <c r="M74" s="1"/>
      <c r="N74" s="57"/>
      <c r="O74" s="61"/>
      <c r="P74" s="223"/>
      <c r="Q74" s="94"/>
      <c r="R74" s="119"/>
      <c r="S74" s="173" t="s">
        <v>388</v>
      </c>
      <c r="T74" s="50">
        <v>5</v>
      </c>
      <c r="U74" s="143" t="s">
        <v>436</v>
      </c>
      <c r="V74" s="72">
        <f>ROUND(ROUND(ROUND(F57*J69,0)*O72,0)*R73,0)-T74</f>
        <v>428</v>
      </c>
      <c r="W74" s="11"/>
    </row>
    <row r="75" spans="1:23" ht="17.2" customHeight="1" x14ac:dyDescent="0.3">
      <c r="A75" s="7">
        <v>41</v>
      </c>
      <c r="B75" s="9">
        <v>1545</v>
      </c>
      <c r="C75" s="6" t="s">
        <v>629</v>
      </c>
      <c r="D75" s="176"/>
      <c r="E75" s="42"/>
      <c r="F75" s="107"/>
      <c r="G75" s="107"/>
      <c r="H75" s="42"/>
      <c r="I75" s="115"/>
      <c r="J75" s="41"/>
      <c r="K75" s="175"/>
      <c r="L75" s="212" t="s">
        <v>389</v>
      </c>
      <c r="M75" s="33"/>
      <c r="N75" s="47"/>
      <c r="O75" s="148"/>
      <c r="P75" s="44"/>
      <c r="Q75" s="47"/>
      <c r="R75" s="120"/>
      <c r="S75" s="118"/>
      <c r="T75" s="118"/>
      <c r="U75" s="118"/>
      <c r="V75" s="66">
        <f>ROUND(ROUND(F57*J69,0)*O76,0)</f>
        <v>326</v>
      </c>
      <c r="W75" s="11"/>
    </row>
    <row r="76" spans="1:23" ht="17.2" customHeight="1" x14ac:dyDescent="0.3">
      <c r="A76" s="7">
        <v>41</v>
      </c>
      <c r="B76" s="9">
        <v>1546</v>
      </c>
      <c r="C76" s="6" t="s">
        <v>628</v>
      </c>
      <c r="D76" s="176"/>
      <c r="E76" s="42"/>
      <c r="F76" s="107"/>
      <c r="G76" s="107"/>
      <c r="H76" s="42"/>
      <c r="I76" s="115"/>
      <c r="J76" s="41"/>
      <c r="K76" s="175"/>
      <c r="L76" s="213"/>
      <c r="M76" s="1"/>
      <c r="N76" s="108" t="s">
        <v>386</v>
      </c>
      <c r="O76" s="56">
        <v>0.5</v>
      </c>
      <c r="P76" s="40"/>
      <c r="Q76" s="94"/>
      <c r="R76" s="119"/>
      <c r="S76" s="168" t="s">
        <v>388</v>
      </c>
      <c r="T76" s="47">
        <v>5</v>
      </c>
      <c r="U76" s="148" t="s">
        <v>436</v>
      </c>
      <c r="V76" s="66">
        <f>ROUND(ROUND(F57*J69,0)*O76,0)-T76</f>
        <v>321</v>
      </c>
      <c r="W76" s="11"/>
    </row>
    <row r="77" spans="1:23" ht="17.2" customHeight="1" x14ac:dyDescent="0.3">
      <c r="A77" s="7">
        <v>41</v>
      </c>
      <c r="B77" s="9">
        <v>1547</v>
      </c>
      <c r="C77" s="6" t="s">
        <v>627</v>
      </c>
      <c r="D77" s="176"/>
      <c r="E77" s="42"/>
      <c r="F77" s="107"/>
      <c r="G77" s="107"/>
      <c r="H77" s="42"/>
      <c r="I77" s="115"/>
      <c r="J77" s="41"/>
      <c r="K77" s="175"/>
      <c r="L77" s="213"/>
      <c r="M77" s="1"/>
      <c r="N77" s="108"/>
      <c r="O77" s="56"/>
      <c r="P77" s="212" t="s">
        <v>534</v>
      </c>
      <c r="Q77" s="47" t="s">
        <v>386</v>
      </c>
      <c r="R77" s="120">
        <v>0.95</v>
      </c>
      <c r="S77" s="111"/>
      <c r="T77" s="111"/>
      <c r="U77" s="111"/>
      <c r="V77" s="72">
        <f>ROUND(ROUND(ROUND(F57*J69,0)*O76,0)*R77,0)</f>
        <v>310</v>
      </c>
      <c r="W77" s="11"/>
    </row>
    <row r="78" spans="1:23" ht="17.2" customHeight="1" x14ac:dyDescent="0.3">
      <c r="A78" s="7">
        <v>41</v>
      </c>
      <c r="B78" s="9">
        <v>1548</v>
      </c>
      <c r="C78" s="6" t="s">
        <v>626</v>
      </c>
      <c r="D78" s="176"/>
      <c r="E78" s="40"/>
      <c r="F78" s="57"/>
      <c r="G78" s="57"/>
      <c r="H78" s="40"/>
      <c r="I78" s="58"/>
      <c r="J78" s="57"/>
      <c r="K78" s="174"/>
      <c r="L78" s="223"/>
      <c r="M78" s="4"/>
      <c r="N78" s="57"/>
      <c r="O78" s="61"/>
      <c r="P78" s="223"/>
      <c r="Q78" s="94"/>
      <c r="R78" s="119"/>
      <c r="S78" s="173" t="s">
        <v>388</v>
      </c>
      <c r="T78" s="50">
        <v>5</v>
      </c>
      <c r="U78" s="143" t="s">
        <v>436</v>
      </c>
      <c r="V78" s="72">
        <f>ROUND(ROUND(ROUND(F57*J69,0)*O76,0)*R77,0)-T78</f>
        <v>305</v>
      </c>
      <c r="W78" s="11"/>
    </row>
    <row r="79" spans="1:23" ht="17.2" customHeight="1" x14ac:dyDescent="0.3">
      <c r="A79" s="7">
        <v>41</v>
      </c>
      <c r="B79" s="9">
        <v>1131</v>
      </c>
      <c r="C79" s="6" t="s">
        <v>625</v>
      </c>
      <c r="D79" s="176"/>
      <c r="E79" s="44" t="s">
        <v>624</v>
      </c>
      <c r="F79" s="33"/>
      <c r="G79" s="33"/>
      <c r="H79" s="44"/>
      <c r="I79" s="53"/>
      <c r="J79" s="60"/>
      <c r="K79" s="1"/>
      <c r="L79" s="1"/>
      <c r="M79" s="1"/>
      <c r="N79" s="1"/>
      <c r="O79" s="45"/>
      <c r="P79" s="44"/>
      <c r="Q79" s="47"/>
      <c r="R79" s="147"/>
      <c r="S79" s="48"/>
      <c r="T79" s="48"/>
      <c r="U79" s="48"/>
      <c r="V79" s="66">
        <f>ROUND(F81,0)</f>
        <v>647</v>
      </c>
      <c r="W79" s="11"/>
    </row>
    <row r="80" spans="1:23" ht="17.2" customHeight="1" x14ac:dyDescent="0.3">
      <c r="A80" s="7">
        <v>41</v>
      </c>
      <c r="B80" s="9">
        <v>1549</v>
      </c>
      <c r="C80" s="6" t="s">
        <v>623</v>
      </c>
      <c r="D80" s="176"/>
      <c r="E80" s="42"/>
      <c r="F80" s="1"/>
      <c r="G80" s="1"/>
      <c r="H80" s="42"/>
      <c r="I80" s="107"/>
      <c r="J80" s="54"/>
      <c r="K80" s="1"/>
      <c r="L80" s="1"/>
      <c r="M80" s="1"/>
      <c r="N80" s="1"/>
      <c r="O80" s="41"/>
      <c r="P80" s="40"/>
      <c r="Q80" s="94"/>
      <c r="R80" s="114"/>
      <c r="S80" s="172" t="s">
        <v>388</v>
      </c>
      <c r="T80" s="50">
        <v>5</v>
      </c>
      <c r="U80" s="143" t="s">
        <v>436</v>
      </c>
      <c r="V80" s="66">
        <f>ROUND(F81,0)-T80</f>
        <v>642</v>
      </c>
      <c r="W80" s="11"/>
    </row>
    <row r="81" spans="1:23" ht="17.2" customHeight="1" x14ac:dyDescent="0.3">
      <c r="A81" s="7">
        <v>41</v>
      </c>
      <c r="B81" s="9">
        <v>1132</v>
      </c>
      <c r="C81" s="6" t="s">
        <v>622</v>
      </c>
      <c r="D81" s="176"/>
      <c r="E81" s="42"/>
      <c r="F81" s="112">
        <v>647</v>
      </c>
      <c r="G81" s="1" t="s">
        <v>15</v>
      </c>
      <c r="H81" s="42"/>
      <c r="I81" s="107"/>
      <c r="J81" s="54"/>
      <c r="K81" s="1"/>
      <c r="L81" s="1"/>
      <c r="M81" s="1"/>
      <c r="N81" s="1"/>
      <c r="O81" s="41"/>
      <c r="P81" s="212" t="s">
        <v>534</v>
      </c>
      <c r="Q81" s="108" t="s">
        <v>427</v>
      </c>
      <c r="R81" s="121">
        <v>0.95</v>
      </c>
      <c r="S81" s="48"/>
      <c r="T81" s="48"/>
      <c r="U81" s="48"/>
      <c r="V81" s="66">
        <f>ROUND(F81*R81,0)</f>
        <v>615</v>
      </c>
      <c r="W81" s="11"/>
    </row>
    <row r="82" spans="1:23" ht="17.2" customHeight="1" x14ac:dyDescent="0.3">
      <c r="A82" s="7">
        <v>41</v>
      </c>
      <c r="B82" s="9">
        <v>1550</v>
      </c>
      <c r="C82" s="6" t="s">
        <v>621</v>
      </c>
      <c r="D82" s="176"/>
      <c r="E82" s="42"/>
      <c r="F82" s="1"/>
      <c r="G82" s="1"/>
      <c r="H82" s="42"/>
      <c r="I82" s="107"/>
      <c r="J82" s="54"/>
      <c r="K82" s="4"/>
      <c r="L82" s="4"/>
      <c r="M82" s="4"/>
      <c r="N82" s="4"/>
      <c r="O82" s="20"/>
      <c r="P82" s="223"/>
      <c r="Q82" s="94"/>
      <c r="R82" s="119"/>
      <c r="S82" s="172" t="s">
        <v>388</v>
      </c>
      <c r="T82" s="50">
        <v>5</v>
      </c>
      <c r="U82" s="143" t="s">
        <v>436</v>
      </c>
      <c r="V82" s="66">
        <f>ROUND(F81*R81,0)-T82</f>
        <v>610</v>
      </c>
      <c r="W82" s="11"/>
    </row>
    <row r="83" spans="1:23" ht="17.2" customHeight="1" x14ac:dyDescent="0.3">
      <c r="A83" s="7">
        <v>41</v>
      </c>
      <c r="B83" s="9">
        <v>1133</v>
      </c>
      <c r="C83" s="6" t="s">
        <v>620</v>
      </c>
      <c r="D83" s="176"/>
      <c r="E83" s="42"/>
      <c r="F83" s="38"/>
      <c r="G83" s="38"/>
      <c r="H83" s="42"/>
      <c r="I83" s="115"/>
      <c r="J83" s="41"/>
      <c r="K83" s="216" t="s">
        <v>541</v>
      </c>
      <c r="L83" s="212" t="s">
        <v>391</v>
      </c>
      <c r="M83" s="33"/>
      <c r="N83" s="47"/>
      <c r="O83" s="148"/>
      <c r="P83" s="44"/>
      <c r="Q83" s="47"/>
      <c r="R83" s="120"/>
      <c r="S83" s="118"/>
      <c r="T83" s="118"/>
      <c r="U83" s="118"/>
      <c r="V83" s="66">
        <f>ROUND(F81*O84,0)</f>
        <v>453</v>
      </c>
      <c r="W83" s="11"/>
    </row>
    <row r="84" spans="1:23" ht="17.2" customHeight="1" x14ac:dyDescent="0.3">
      <c r="A84" s="7">
        <v>41</v>
      </c>
      <c r="B84" s="9">
        <v>1551</v>
      </c>
      <c r="C84" s="6" t="s">
        <v>619</v>
      </c>
      <c r="D84" s="176"/>
      <c r="E84" s="42"/>
      <c r="F84" s="38"/>
      <c r="G84" s="38"/>
      <c r="H84" s="42"/>
      <c r="I84" s="115"/>
      <c r="J84" s="41"/>
      <c r="K84" s="225"/>
      <c r="L84" s="213"/>
      <c r="M84" s="1"/>
      <c r="N84" s="108" t="s">
        <v>427</v>
      </c>
      <c r="O84" s="56">
        <v>0.7</v>
      </c>
      <c r="P84" s="40"/>
      <c r="Q84" s="94"/>
      <c r="R84" s="119"/>
      <c r="S84" s="168" t="s">
        <v>388</v>
      </c>
      <c r="T84" s="47">
        <v>5</v>
      </c>
      <c r="U84" s="148" t="s">
        <v>436</v>
      </c>
      <c r="V84" s="66">
        <f>ROUND(F81*O84,0)-T84</f>
        <v>448</v>
      </c>
      <c r="W84" s="11"/>
    </row>
    <row r="85" spans="1:23" ht="17.2" customHeight="1" x14ac:dyDescent="0.3">
      <c r="A85" s="7">
        <v>41</v>
      </c>
      <c r="B85" s="9">
        <v>1134</v>
      </c>
      <c r="C85" s="6" t="s">
        <v>618</v>
      </c>
      <c r="D85" s="176"/>
      <c r="E85" s="42"/>
      <c r="F85" s="38"/>
      <c r="G85" s="38"/>
      <c r="H85" s="42"/>
      <c r="I85" s="115"/>
      <c r="J85" s="41"/>
      <c r="K85" s="225"/>
      <c r="L85" s="213"/>
      <c r="M85" s="1"/>
      <c r="N85" s="108"/>
      <c r="O85" s="56"/>
      <c r="P85" s="212" t="s">
        <v>534</v>
      </c>
      <c r="Q85" s="47" t="s">
        <v>427</v>
      </c>
      <c r="R85" s="120">
        <v>0.95</v>
      </c>
      <c r="S85" s="111"/>
      <c r="T85" s="111"/>
      <c r="U85" s="111"/>
      <c r="V85" s="72">
        <f>ROUND(ROUND(F81*O84,0)*R85,0)</f>
        <v>430</v>
      </c>
      <c r="W85" s="11"/>
    </row>
    <row r="86" spans="1:23" ht="17.2" customHeight="1" x14ac:dyDescent="0.3">
      <c r="A86" s="7">
        <v>41</v>
      </c>
      <c r="B86" s="9">
        <v>1552</v>
      </c>
      <c r="C86" s="6" t="s">
        <v>617</v>
      </c>
      <c r="D86" s="176"/>
      <c r="E86" s="42"/>
      <c r="F86" s="38"/>
      <c r="G86" s="38"/>
      <c r="H86" s="42"/>
      <c r="I86" s="115"/>
      <c r="J86" s="41"/>
      <c r="K86" s="225"/>
      <c r="L86" s="223"/>
      <c r="M86" s="1"/>
      <c r="N86" s="57"/>
      <c r="O86" s="61"/>
      <c r="P86" s="223"/>
      <c r="Q86" s="94"/>
      <c r="R86" s="119"/>
      <c r="S86" s="173" t="s">
        <v>388</v>
      </c>
      <c r="T86" s="50">
        <v>5</v>
      </c>
      <c r="U86" s="143" t="s">
        <v>436</v>
      </c>
      <c r="V86" s="72">
        <f>ROUND(ROUND(F81*O84,0)*R85,0)-T86</f>
        <v>425</v>
      </c>
      <c r="W86" s="11"/>
    </row>
    <row r="87" spans="1:23" ht="17.2" customHeight="1" x14ac:dyDescent="0.3">
      <c r="A87" s="7">
        <v>41</v>
      </c>
      <c r="B87" s="9">
        <v>1553</v>
      </c>
      <c r="C87" s="6" t="s">
        <v>616</v>
      </c>
      <c r="D87" s="176"/>
      <c r="E87" s="42"/>
      <c r="F87" s="38"/>
      <c r="G87" s="38"/>
      <c r="H87" s="42"/>
      <c r="I87" s="115"/>
      <c r="J87" s="41"/>
      <c r="K87" s="175"/>
      <c r="L87" s="212" t="s">
        <v>408</v>
      </c>
      <c r="M87" s="33"/>
      <c r="N87" s="47"/>
      <c r="O87" s="148"/>
      <c r="P87" s="44"/>
      <c r="Q87" s="47"/>
      <c r="R87" s="120"/>
      <c r="S87" s="118"/>
      <c r="T87" s="118"/>
      <c r="U87" s="118"/>
      <c r="V87" s="66">
        <f>ROUND(F81*O88,0)</f>
        <v>324</v>
      </c>
      <c r="W87" s="11"/>
    </row>
    <row r="88" spans="1:23" ht="17.2" customHeight="1" x14ac:dyDescent="0.3">
      <c r="A88" s="7">
        <v>41</v>
      </c>
      <c r="B88" s="9">
        <v>1554</v>
      </c>
      <c r="C88" s="6" t="s">
        <v>615</v>
      </c>
      <c r="D88" s="176"/>
      <c r="E88" s="42"/>
      <c r="F88" s="38"/>
      <c r="G88" s="38"/>
      <c r="H88" s="42"/>
      <c r="I88" s="115"/>
      <c r="J88" s="41"/>
      <c r="K88" s="175"/>
      <c r="L88" s="213"/>
      <c r="M88" s="1"/>
      <c r="N88" s="108" t="s">
        <v>438</v>
      </c>
      <c r="O88" s="56">
        <v>0.5</v>
      </c>
      <c r="P88" s="40"/>
      <c r="Q88" s="94"/>
      <c r="R88" s="119"/>
      <c r="S88" s="168" t="s">
        <v>388</v>
      </c>
      <c r="T88" s="47">
        <v>5</v>
      </c>
      <c r="U88" s="148" t="s">
        <v>436</v>
      </c>
      <c r="V88" s="66">
        <f>ROUND(F81*O88,0)-T88</f>
        <v>319</v>
      </c>
      <c r="W88" s="11"/>
    </row>
    <row r="89" spans="1:23" ht="17.2" customHeight="1" x14ac:dyDescent="0.3">
      <c r="A89" s="7">
        <v>41</v>
      </c>
      <c r="B89" s="9">
        <v>1555</v>
      </c>
      <c r="C89" s="6" t="s">
        <v>614</v>
      </c>
      <c r="D89" s="176"/>
      <c r="E89" s="42"/>
      <c r="F89" s="38"/>
      <c r="G89" s="38"/>
      <c r="H89" s="42"/>
      <c r="I89" s="115"/>
      <c r="J89" s="41"/>
      <c r="K89" s="175"/>
      <c r="L89" s="213"/>
      <c r="M89" s="1"/>
      <c r="N89" s="108"/>
      <c r="O89" s="56"/>
      <c r="P89" s="212" t="s">
        <v>534</v>
      </c>
      <c r="Q89" s="47" t="s">
        <v>438</v>
      </c>
      <c r="R89" s="120">
        <v>0.95</v>
      </c>
      <c r="S89" s="111"/>
      <c r="T89" s="111"/>
      <c r="U89" s="111"/>
      <c r="V89" s="72">
        <f>ROUND(ROUND(F81*O88,0)*R89,0)</f>
        <v>308</v>
      </c>
      <c r="W89" s="11"/>
    </row>
    <row r="90" spans="1:23" ht="17.2" customHeight="1" x14ac:dyDescent="0.3">
      <c r="A90" s="7">
        <v>41</v>
      </c>
      <c r="B90" s="9">
        <v>1556</v>
      </c>
      <c r="C90" s="6" t="s">
        <v>613</v>
      </c>
      <c r="D90" s="176"/>
      <c r="E90" s="42"/>
      <c r="F90" s="107"/>
      <c r="G90" s="54"/>
      <c r="H90" s="40"/>
      <c r="I90" s="27"/>
      <c r="J90" s="20"/>
      <c r="K90" s="174"/>
      <c r="L90" s="223"/>
      <c r="M90" s="4"/>
      <c r="N90" s="57"/>
      <c r="O90" s="61"/>
      <c r="P90" s="223"/>
      <c r="Q90" s="94"/>
      <c r="R90" s="119"/>
      <c r="S90" s="173" t="s">
        <v>388</v>
      </c>
      <c r="T90" s="50">
        <v>5</v>
      </c>
      <c r="U90" s="143" t="s">
        <v>436</v>
      </c>
      <c r="V90" s="72">
        <f>ROUND(ROUND(F81*O88,0)*R89,0)-T90</f>
        <v>303</v>
      </c>
      <c r="W90" s="11"/>
    </row>
    <row r="91" spans="1:23" ht="17.2" customHeight="1" x14ac:dyDescent="0.3">
      <c r="A91" s="31">
        <v>41</v>
      </c>
      <c r="B91" s="9">
        <v>1135</v>
      </c>
      <c r="C91" s="6" t="s">
        <v>612</v>
      </c>
      <c r="D91" s="176"/>
      <c r="E91" s="42"/>
      <c r="H91" s="218" t="s">
        <v>528</v>
      </c>
      <c r="I91" s="107"/>
      <c r="J91" s="54"/>
      <c r="K91" s="1"/>
      <c r="L91" s="1"/>
      <c r="M91" s="1"/>
      <c r="N91" s="1"/>
      <c r="O91" s="41"/>
      <c r="P91" s="44"/>
      <c r="Q91" s="47"/>
      <c r="R91" s="147"/>
      <c r="S91" s="48"/>
      <c r="T91" s="48"/>
      <c r="U91" s="48"/>
      <c r="V91" s="66">
        <f>ROUND(F81*J93,0)</f>
        <v>624</v>
      </c>
      <c r="W91" s="11"/>
    </row>
    <row r="92" spans="1:23" ht="17.2" customHeight="1" x14ac:dyDescent="0.3">
      <c r="A92" s="7">
        <v>41</v>
      </c>
      <c r="B92" s="9">
        <v>1557</v>
      </c>
      <c r="C92" s="6" t="s">
        <v>611</v>
      </c>
      <c r="D92" s="176"/>
      <c r="E92" s="42"/>
      <c r="F92" s="1"/>
      <c r="G92" s="1"/>
      <c r="H92" s="219"/>
      <c r="I92" s="107"/>
      <c r="J92" s="54"/>
      <c r="K92" s="1"/>
      <c r="L92" s="1"/>
      <c r="M92" s="1"/>
      <c r="N92" s="1"/>
      <c r="O92" s="41"/>
      <c r="P92" s="40"/>
      <c r="Q92" s="94"/>
      <c r="R92" s="114"/>
      <c r="S92" s="172" t="s">
        <v>388</v>
      </c>
      <c r="T92" s="50">
        <v>5</v>
      </c>
      <c r="U92" s="143" t="s">
        <v>436</v>
      </c>
      <c r="V92" s="66">
        <f>ROUND(F81*J93,0)-T92</f>
        <v>619</v>
      </c>
      <c r="W92" s="11"/>
    </row>
    <row r="93" spans="1:23" ht="17.2" customHeight="1" x14ac:dyDescent="0.3">
      <c r="A93" s="7">
        <v>41</v>
      </c>
      <c r="B93" s="9">
        <v>1136</v>
      </c>
      <c r="C93" s="6" t="s">
        <v>610</v>
      </c>
      <c r="D93" s="176"/>
      <c r="E93" s="42"/>
      <c r="F93" s="1"/>
      <c r="G93" s="1"/>
      <c r="H93" s="219"/>
      <c r="I93" s="108" t="s">
        <v>438</v>
      </c>
      <c r="J93" s="116">
        <v>0.96499999999999997</v>
      </c>
      <c r="K93" s="1"/>
      <c r="L93" s="1"/>
      <c r="M93" s="1"/>
      <c r="N93" s="1"/>
      <c r="O93" s="41"/>
      <c r="P93" s="212" t="s">
        <v>534</v>
      </c>
      <c r="Q93" s="108" t="s">
        <v>438</v>
      </c>
      <c r="R93" s="121">
        <v>0.95</v>
      </c>
      <c r="S93" s="48"/>
      <c r="T93" s="48"/>
      <c r="U93" s="48"/>
      <c r="V93" s="72">
        <f>ROUND(ROUND(F81*J93,0)*R93,0)</f>
        <v>593</v>
      </c>
      <c r="W93" s="11"/>
    </row>
    <row r="94" spans="1:23" ht="17.2" customHeight="1" x14ac:dyDescent="0.3">
      <c r="A94" s="7">
        <v>41</v>
      </c>
      <c r="B94" s="9">
        <v>1558</v>
      </c>
      <c r="C94" s="6" t="s">
        <v>609</v>
      </c>
      <c r="D94" s="176"/>
      <c r="E94" s="42"/>
      <c r="F94" s="1"/>
      <c r="G94" s="1"/>
      <c r="H94" s="42"/>
      <c r="I94" s="107"/>
      <c r="J94" s="54"/>
      <c r="K94" s="4"/>
      <c r="L94" s="4"/>
      <c r="M94" s="4"/>
      <c r="N94" s="4"/>
      <c r="O94" s="20"/>
      <c r="P94" s="223"/>
      <c r="Q94" s="94"/>
      <c r="R94" s="119"/>
      <c r="S94" s="172" t="s">
        <v>388</v>
      </c>
      <c r="T94" s="50">
        <v>5</v>
      </c>
      <c r="U94" s="143" t="s">
        <v>436</v>
      </c>
      <c r="V94" s="66">
        <f>ROUND(ROUND(F81*J93,0)*R93,0)-T94</f>
        <v>588</v>
      </c>
      <c r="W94" s="11"/>
    </row>
    <row r="95" spans="1:23" ht="17.2" customHeight="1" x14ac:dyDescent="0.3">
      <c r="A95" s="7">
        <v>41</v>
      </c>
      <c r="B95" s="9">
        <v>1137</v>
      </c>
      <c r="C95" s="6" t="s">
        <v>608</v>
      </c>
      <c r="D95" s="176"/>
      <c r="E95" s="42"/>
      <c r="F95" s="38"/>
      <c r="G95" s="38"/>
      <c r="H95" s="42"/>
      <c r="I95" s="115"/>
      <c r="J95" s="41"/>
      <c r="K95" s="216" t="s">
        <v>541</v>
      </c>
      <c r="L95" s="212" t="s">
        <v>409</v>
      </c>
      <c r="M95" s="33"/>
      <c r="N95" s="47"/>
      <c r="O95" s="148"/>
      <c r="P95" s="44"/>
      <c r="Q95" s="47"/>
      <c r="R95" s="120"/>
      <c r="S95" s="118"/>
      <c r="T95" s="118"/>
      <c r="U95" s="118"/>
      <c r="V95" s="66">
        <f>ROUND(ROUND(F81*J93,0)*O96,0)</f>
        <v>437</v>
      </c>
      <c r="W95" s="11"/>
    </row>
    <row r="96" spans="1:23" ht="17.2" customHeight="1" x14ac:dyDescent="0.3">
      <c r="A96" s="7">
        <v>41</v>
      </c>
      <c r="B96" s="9">
        <v>1559</v>
      </c>
      <c r="C96" s="6" t="s">
        <v>607</v>
      </c>
      <c r="D96" s="176"/>
      <c r="E96" s="42"/>
      <c r="F96" s="38"/>
      <c r="G96" s="38"/>
      <c r="H96" s="42"/>
      <c r="I96" s="115"/>
      <c r="J96" s="41"/>
      <c r="K96" s="225"/>
      <c r="L96" s="213"/>
      <c r="M96" s="1"/>
      <c r="N96" s="108" t="s">
        <v>386</v>
      </c>
      <c r="O96" s="56">
        <v>0.7</v>
      </c>
      <c r="P96" s="40"/>
      <c r="Q96" s="94"/>
      <c r="R96" s="119"/>
      <c r="S96" s="168" t="s">
        <v>388</v>
      </c>
      <c r="T96" s="47">
        <v>5</v>
      </c>
      <c r="U96" s="148" t="s">
        <v>436</v>
      </c>
      <c r="V96" s="66">
        <f>ROUND(ROUND(F81*J93,0)*O96,0)-T96</f>
        <v>432</v>
      </c>
      <c r="W96" s="11"/>
    </row>
    <row r="97" spans="1:23" ht="17.2" customHeight="1" x14ac:dyDescent="0.3">
      <c r="A97" s="7">
        <v>41</v>
      </c>
      <c r="B97" s="9">
        <v>1138</v>
      </c>
      <c r="C97" s="6" t="s">
        <v>606</v>
      </c>
      <c r="D97" s="176"/>
      <c r="E97" s="42"/>
      <c r="F97" s="38"/>
      <c r="G97" s="38"/>
      <c r="H97" s="42"/>
      <c r="I97" s="115"/>
      <c r="J97" s="41"/>
      <c r="K97" s="225"/>
      <c r="L97" s="213"/>
      <c r="M97" s="1"/>
      <c r="N97" s="108"/>
      <c r="O97" s="56"/>
      <c r="P97" s="212" t="s">
        <v>534</v>
      </c>
      <c r="Q97" s="47" t="s">
        <v>386</v>
      </c>
      <c r="R97" s="120">
        <v>0.95</v>
      </c>
      <c r="S97" s="111"/>
      <c r="T97" s="111"/>
      <c r="U97" s="111"/>
      <c r="V97" s="72">
        <f>ROUND(ROUND(ROUND(F81*J93,0)*O96,0)*R97,0)</f>
        <v>415</v>
      </c>
      <c r="W97" s="11"/>
    </row>
    <row r="98" spans="1:23" ht="17.2" customHeight="1" x14ac:dyDescent="0.3">
      <c r="A98" s="7">
        <v>41</v>
      </c>
      <c r="B98" s="9">
        <v>1560</v>
      </c>
      <c r="C98" s="6" t="s">
        <v>605</v>
      </c>
      <c r="D98" s="176"/>
      <c r="E98" s="42"/>
      <c r="F98" s="38"/>
      <c r="G98" s="38"/>
      <c r="H98" s="42"/>
      <c r="I98" s="115"/>
      <c r="J98" s="41"/>
      <c r="K98" s="225"/>
      <c r="L98" s="223"/>
      <c r="M98" s="1"/>
      <c r="N98" s="57"/>
      <c r="O98" s="61"/>
      <c r="P98" s="223"/>
      <c r="Q98" s="94"/>
      <c r="R98" s="119"/>
      <c r="S98" s="173" t="s">
        <v>388</v>
      </c>
      <c r="T98" s="50">
        <v>5</v>
      </c>
      <c r="U98" s="143" t="s">
        <v>436</v>
      </c>
      <c r="V98" s="72">
        <f>ROUND(ROUND(ROUND(F81*J93,0)*O96,0)*R97,0)-T98</f>
        <v>410</v>
      </c>
      <c r="W98" s="11"/>
    </row>
    <row r="99" spans="1:23" ht="17.2" customHeight="1" x14ac:dyDescent="0.3">
      <c r="A99" s="7">
        <v>41</v>
      </c>
      <c r="B99" s="9">
        <v>1561</v>
      </c>
      <c r="C99" s="6" t="s">
        <v>604</v>
      </c>
      <c r="D99" s="176"/>
      <c r="E99" s="42"/>
      <c r="F99" s="107"/>
      <c r="G99" s="107"/>
      <c r="H99" s="42"/>
      <c r="I99" s="115"/>
      <c r="J99" s="41"/>
      <c r="K99" s="175"/>
      <c r="L99" s="212" t="s">
        <v>389</v>
      </c>
      <c r="M99" s="33"/>
      <c r="N99" s="47"/>
      <c r="O99" s="148"/>
      <c r="P99" s="44"/>
      <c r="Q99" s="47"/>
      <c r="R99" s="120"/>
      <c r="S99" s="118"/>
      <c r="T99" s="118"/>
      <c r="U99" s="118"/>
      <c r="V99" s="66">
        <f>ROUND(ROUND(F81*J93,0)*O100,0)</f>
        <v>312</v>
      </c>
      <c r="W99" s="11"/>
    </row>
    <row r="100" spans="1:23" ht="17.2" customHeight="1" x14ac:dyDescent="0.3">
      <c r="A100" s="7">
        <v>41</v>
      </c>
      <c r="B100" s="9">
        <v>1562</v>
      </c>
      <c r="C100" s="6" t="s">
        <v>603</v>
      </c>
      <c r="D100" s="176"/>
      <c r="E100" s="42"/>
      <c r="F100" s="107"/>
      <c r="G100" s="107"/>
      <c r="H100" s="42"/>
      <c r="I100" s="115"/>
      <c r="J100" s="41"/>
      <c r="K100" s="175"/>
      <c r="L100" s="213"/>
      <c r="M100" s="1"/>
      <c r="N100" s="108" t="s">
        <v>386</v>
      </c>
      <c r="O100" s="56">
        <v>0.5</v>
      </c>
      <c r="P100" s="40"/>
      <c r="Q100" s="94"/>
      <c r="R100" s="119"/>
      <c r="S100" s="168" t="s">
        <v>388</v>
      </c>
      <c r="T100" s="47">
        <v>5</v>
      </c>
      <c r="U100" s="148" t="s">
        <v>436</v>
      </c>
      <c r="V100" s="66">
        <f>ROUND(ROUND(F81*J93,0)*O100,0)-T100</f>
        <v>307</v>
      </c>
      <c r="W100" s="11"/>
    </row>
    <row r="101" spans="1:23" ht="17.2" customHeight="1" x14ac:dyDescent="0.3">
      <c r="A101" s="7">
        <v>41</v>
      </c>
      <c r="B101" s="9">
        <v>1563</v>
      </c>
      <c r="C101" s="6" t="s">
        <v>602</v>
      </c>
      <c r="D101" s="176"/>
      <c r="E101" s="42"/>
      <c r="F101" s="107"/>
      <c r="G101" s="107"/>
      <c r="H101" s="42"/>
      <c r="I101" s="115"/>
      <c r="J101" s="41"/>
      <c r="K101" s="175"/>
      <c r="L101" s="213"/>
      <c r="M101" s="1"/>
      <c r="N101" s="108"/>
      <c r="O101" s="56"/>
      <c r="P101" s="212" t="s">
        <v>534</v>
      </c>
      <c r="Q101" s="47" t="s">
        <v>386</v>
      </c>
      <c r="R101" s="120">
        <v>0.95</v>
      </c>
      <c r="S101" s="111"/>
      <c r="T101" s="111"/>
      <c r="U101" s="111"/>
      <c r="V101" s="72">
        <f>ROUND(ROUND(ROUND(F81*J93,0)*O100,0)*R101,0)</f>
        <v>296</v>
      </c>
      <c r="W101" s="11"/>
    </row>
    <row r="102" spans="1:23" ht="17.2" customHeight="1" x14ac:dyDescent="0.3">
      <c r="A102" s="7">
        <v>41</v>
      </c>
      <c r="B102" s="9">
        <v>1564</v>
      </c>
      <c r="C102" s="6" t="s">
        <v>601</v>
      </c>
      <c r="D102" s="176"/>
      <c r="E102" s="40"/>
      <c r="F102" s="57"/>
      <c r="G102" s="57"/>
      <c r="H102" s="40"/>
      <c r="I102" s="58"/>
      <c r="J102" s="57"/>
      <c r="K102" s="174"/>
      <c r="L102" s="223"/>
      <c r="M102" s="4"/>
      <c r="N102" s="57"/>
      <c r="O102" s="61"/>
      <c r="P102" s="223"/>
      <c r="Q102" s="94"/>
      <c r="R102" s="119"/>
      <c r="S102" s="173" t="s">
        <v>388</v>
      </c>
      <c r="T102" s="50">
        <v>5</v>
      </c>
      <c r="U102" s="143" t="s">
        <v>436</v>
      </c>
      <c r="V102" s="72">
        <f>ROUND(ROUND(ROUND(F81*J93,0)*O100,0)*R101,0)-T102</f>
        <v>291</v>
      </c>
      <c r="W102" s="11"/>
    </row>
    <row r="103" spans="1:23" ht="17.2" customHeight="1" x14ac:dyDescent="0.3">
      <c r="A103" s="7">
        <v>41</v>
      </c>
      <c r="B103" s="9">
        <v>1141</v>
      </c>
      <c r="C103" s="6" t="s">
        <v>600</v>
      </c>
      <c r="D103" s="176"/>
      <c r="E103" s="44" t="s">
        <v>599</v>
      </c>
      <c r="F103" s="33"/>
      <c r="G103" s="33"/>
      <c r="H103" s="44"/>
      <c r="I103" s="53"/>
      <c r="J103" s="60"/>
      <c r="K103" s="1"/>
      <c r="L103" s="1"/>
      <c r="M103" s="1"/>
      <c r="N103" s="1"/>
      <c r="O103" s="45"/>
      <c r="P103" s="44"/>
      <c r="Q103" s="47"/>
      <c r="R103" s="147"/>
      <c r="S103" s="48"/>
      <c r="T103" s="48"/>
      <c r="U103" s="48"/>
      <c r="V103" s="66">
        <f>ROUND(F105,0)</f>
        <v>610</v>
      </c>
      <c r="W103" s="11"/>
    </row>
    <row r="104" spans="1:23" ht="17.2" customHeight="1" x14ac:dyDescent="0.3">
      <c r="A104" s="7">
        <v>41</v>
      </c>
      <c r="B104" s="9">
        <v>1565</v>
      </c>
      <c r="C104" s="6" t="s">
        <v>598</v>
      </c>
      <c r="D104" s="176"/>
      <c r="E104" s="42"/>
      <c r="F104" s="1"/>
      <c r="G104" s="1"/>
      <c r="H104" s="42"/>
      <c r="I104" s="107"/>
      <c r="J104" s="54"/>
      <c r="K104" s="1"/>
      <c r="L104" s="1"/>
      <c r="M104" s="1"/>
      <c r="N104" s="1"/>
      <c r="O104" s="41"/>
      <c r="P104" s="40"/>
      <c r="Q104" s="94"/>
      <c r="R104" s="114"/>
      <c r="S104" s="172" t="s">
        <v>388</v>
      </c>
      <c r="T104" s="50">
        <v>5</v>
      </c>
      <c r="U104" s="143" t="s">
        <v>436</v>
      </c>
      <c r="V104" s="66">
        <f>ROUND(F105,0)-T104</f>
        <v>605</v>
      </c>
      <c r="W104" s="11"/>
    </row>
    <row r="105" spans="1:23" ht="17.2" customHeight="1" x14ac:dyDescent="0.3">
      <c r="A105" s="7">
        <v>41</v>
      </c>
      <c r="B105" s="9">
        <v>1142</v>
      </c>
      <c r="C105" s="6" t="s">
        <v>597</v>
      </c>
      <c r="D105" s="176"/>
      <c r="E105" s="42"/>
      <c r="F105" s="112">
        <v>610</v>
      </c>
      <c r="G105" s="1" t="s">
        <v>15</v>
      </c>
      <c r="H105" s="42"/>
      <c r="I105" s="107"/>
      <c r="J105" s="54"/>
      <c r="K105" s="1"/>
      <c r="L105" s="1"/>
      <c r="M105" s="1"/>
      <c r="N105" s="1"/>
      <c r="O105" s="41"/>
      <c r="P105" s="212" t="s">
        <v>534</v>
      </c>
      <c r="Q105" s="108" t="s">
        <v>386</v>
      </c>
      <c r="R105" s="121">
        <v>0.95</v>
      </c>
      <c r="S105" s="48"/>
      <c r="T105" s="48"/>
      <c r="U105" s="48"/>
      <c r="V105" s="66">
        <f>ROUND(F105*R105,0)</f>
        <v>580</v>
      </c>
      <c r="W105" s="11"/>
    </row>
    <row r="106" spans="1:23" ht="17.2" customHeight="1" x14ac:dyDescent="0.3">
      <c r="A106" s="7">
        <v>41</v>
      </c>
      <c r="B106" s="9">
        <v>1566</v>
      </c>
      <c r="C106" s="6" t="s">
        <v>596</v>
      </c>
      <c r="D106" s="176"/>
      <c r="E106" s="42"/>
      <c r="F106" s="1"/>
      <c r="G106" s="1"/>
      <c r="H106" s="42"/>
      <c r="I106" s="107"/>
      <c r="J106" s="54"/>
      <c r="K106" s="4"/>
      <c r="L106" s="4"/>
      <c r="M106" s="4"/>
      <c r="N106" s="4"/>
      <c r="O106" s="20"/>
      <c r="P106" s="223"/>
      <c r="Q106" s="94"/>
      <c r="R106" s="119"/>
      <c r="S106" s="172" t="s">
        <v>388</v>
      </c>
      <c r="T106" s="50">
        <v>5</v>
      </c>
      <c r="U106" s="143" t="s">
        <v>436</v>
      </c>
      <c r="V106" s="66">
        <f>ROUND(F105*R105,0)-T106</f>
        <v>575</v>
      </c>
      <c r="W106" s="11"/>
    </row>
    <row r="107" spans="1:23" ht="17.2" customHeight="1" x14ac:dyDescent="0.3">
      <c r="A107" s="7">
        <v>41</v>
      </c>
      <c r="B107" s="9">
        <v>1143</v>
      </c>
      <c r="C107" s="6" t="s">
        <v>595</v>
      </c>
      <c r="D107" s="176"/>
      <c r="E107" s="42"/>
      <c r="F107" s="38"/>
      <c r="G107" s="38"/>
      <c r="H107" s="42"/>
      <c r="I107" s="115"/>
      <c r="J107" s="41"/>
      <c r="K107" s="216" t="s">
        <v>541</v>
      </c>
      <c r="L107" s="212" t="s">
        <v>390</v>
      </c>
      <c r="M107" s="33"/>
      <c r="N107" s="47"/>
      <c r="O107" s="148"/>
      <c r="P107" s="44"/>
      <c r="Q107" s="47"/>
      <c r="R107" s="120"/>
      <c r="S107" s="118"/>
      <c r="T107" s="118"/>
      <c r="U107" s="118"/>
      <c r="V107" s="66">
        <f>ROUND(F105*O108,0)</f>
        <v>427</v>
      </c>
      <c r="W107" s="11"/>
    </row>
    <row r="108" spans="1:23" ht="17.2" customHeight="1" x14ac:dyDescent="0.3">
      <c r="A108" s="7">
        <v>41</v>
      </c>
      <c r="B108" s="9">
        <v>1567</v>
      </c>
      <c r="C108" s="6" t="s">
        <v>594</v>
      </c>
      <c r="D108" s="176"/>
      <c r="E108" s="42"/>
      <c r="F108" s="38"/>
      <c r="G108" s="38"/>
      <c r="H108" s="42"/>
      <c r="I108" s="115"/>
      <c r="J108" s="41"/>
      <c r="K108" s="225"/>
      <c r="L108" s="213"/>
      <c r="M108" s="1"/>
      <c r="N108" s="108" t="s">
        <v>386</v>
      </c>
      <c r="O108" s="56">
        <v>0.7</v>
      </c>
      <c r="P108" s="40"/>
      <c r="Q108" s="94"/>
      <c r="R108" s="119"/>
      <c r="S108" s="168" t="s">
        <v>388</v>
      </c>
      <c r="T108" s="47">
        <v>5</v>
      </c>
      <c r="U108" s="148" t="s">
        <v>436</v>
      </c>
      <c r="V108" s="66">
        <f>ROUND(F105*O108,0)-T108</f>
        <v>422</v>
      </c>
      <c r="W108" s="11"/>
    </row>
    <row r="109" spans="1:23" ht="17.2" customHeight="1" x14ac:dyDescent="0.3">
      <c r="A109" s="7">
        <v>41</v>
      </c>
      <c r="B109" s="9">
        <v>1144</v>
      </c>
      <c r="C109" s="6" t="s">
        <v>593</v>
      </c>
      <c r="D109" s="176"/>
      <c r="E109" s="42"/>
      <c r="F109" s="38"/>
      <c r="G109" s="38"/>
      <c r="H109" s="42"/>
      <c r="I109" s="115"/>
      <c r="J109" s="41"/>
      <c r="K109" s="225"/>
      <c r="L109" s="213"/>
      <c r="M109" s="1"/>
      <c r="N109" s="108"/>
      <c r="O109" s="56"/>
      <c r="P109" s="212" t="s">
        <v>534</v>
      </c>
      <c r="Q109" s="47" t="s">
        <v>386</v>
      </c>
      <c r="R109" s="120">
        <v>0.95</v>
      </c>
      <c r="S109" s="111"/>
      <c r="T109" s="111"/>
      <c r="U109" s="111"/>
      <c r="V109" s="72">
        <f>ROUND(ROUND(F105*O108,0)*R109,0)</f>
        <v>406</v>
      </c>
      <c r="W109" s="11"/>
    </row>
    <row r="110" spans="1:23" ht="17.2" customHeight="1" x14ac:dyDescent="0.3">
      <c r="A110" s="7">
        <v>41</v>
      </c>
      <c r="B110" s="9">
        <v>1568</v>
      </c>
      <c r="C110" s="6" t="s">
        <v>592</v>
      </c>
      <c r="D110" s="176"/>
      <c r="E110" s="42"/>
      <c r="F110" s="38"/>
      <c r="G110" s="38"/>
      <c r="H110" s="42"/>
      <c r="I110" s="115"/>
      <c r="J110" s="41"/>
      <c r="K110" s="225"/>
      <c r="L110" s="223"/>
      <c r="M110" s="1"/>
      <c r="N110" s="57"/>
      <c r="O110" s="61"/>
      <c r="P110" s="223"/>
      <c r="Q110" s="94"/>
      <c r="R110" s="119"/>
      <c r="S110" s="173" t="s">
        <v>388</v>
      </c>
      <c r="T110" s="50">
        <v>5</v>
      </c>
      <c r="U110" s="143" t="s">
        <v>436</v>
      </c>
      <c r="V110" s="72">
        <f>ROUND(ROUND(F105*O108,0)*R109,0)-T110</f>
        <v>401</v>
      </c>
      <c r="W110" s="11"/>
    </row>
    <row r="111" spans="1:23" ht="17.2" customHeight="1" x14ac:dyDescent="0.3">
      <c r="A111" s="7">
        <v>41</v>
      </c>
      <c r="B111" s="9">
        <v>1569</v>
      </c>
      <c r="C111" s="6" t="s">
        <v>591</v>
      </c>
      <c r="D111" s="176"/>
      <c r="E111" s="42"/>
      <c r="F111" s="38"/>
      <c r="G111" s="38"/>
      <c r="H111" s="42"/>
      <c r="I111" s="115"/>
      <c r="J111" s="41"/>
      <c r="K111" s="175"/>
      <c r="L111" s="212" t="s">
        <v>389</v>
      </c>
      <c r="M111" s="33"/>
      <c r="N111" s="47"/>
      <c r="O111" s="148"/>
      <c r="P111" s="44"/>
      <c r="Q111" s="47"/>
      <c r="R111" s="120"/>
      <c r="S111" s="118"/>
      <c r="T111" s="118"/>
      <c r="U111" s="118"/>
      <c r="V111" s="66">
        <f>ROUND(F105*O112,0)</f>
        <v>305</v>
      </c>
      <c r="W111" s="11"/>
    </row>
    <row r="112" spans="1:23" ht="17.2" customHeight="1" x14ac:dyDescent="0.3">
      <c r="A112" s="7">
        <v>41</v>
      </c>
      <c r="B112" s="9">
        <v>1570</v>
      </c>
      <c r="C112" s="6" t="s">
        <v>590</v>
      </c>
      <c r="D112" s="176"/>
      <c r="E112" s="42"/>
      <c r="F112" s="38"/>
      <c r="G112" s="38"/>
      <c r="H112" s="42"/>
      <c r="I112" s="115"/>
      <c r="J112" s="41"/>
      <c r="K112" s="175"/>
      <c r="L112" s="213"/>
      <c r="M112" s="1"/>
      <c r="N112" s="108" t="s">
        <v>386</v>
      </c>
      <c r="O112" s="56">
        <v>0.5</v>
      </c>
      <c r="P112" s="40"/>
      <c r="Q112" s="94"/>
      <c r="R112" s="119"/>
      <c r="S112" s="168" t="s">
        <v>388</v>
      </c>
      <c r="T112" s="47">
        <v>5</v>
      </c>
      <c r="U112" s="148" t="s">
        <v>436</v>
      </c>
      <c r="V112" s="66">
        <f>ROUND(F105*O112,0)-T112</f>
        <v>300</v>
      </c>
      <c r="W112" s="11"/>
    </row>
    <row r="113" spans="1:23" ht="17.2" customHeight="1" x14ac:dyDescent="0.3">
      <c r="A113" s="7">
        <v>41</v>
      </c>
      <c r="B113" s="9">
        <v>1571</v>
      </c>
      <c r="C113" s="6" t="s">
        <v>589</v>
      </c>
      <c r="D113" s="176"/>
      <c r="E113" s="42"/>
      <c r="F113" s="38"/>
      <c r="G113" s="38"/>
      <c r="H113" s="42"/>
      <c r="I113" s="115"/>
      <c r="J113" s="41"/>
      <c r="K113" s="175"/>
      <c r="L113" s="213"/>
      <c r="M113" s="1"/>
      <c r="N113" s="108"/>
      <c r="O113" s="56"/>
      <c r="P113" s="212" t="s">
        <v>534</v>
      </c>
      <c r="Q113" s="47" t="s">
        <v>386</v>
      </c>
      <c r="R113" s="120">
        <v>0.95</v>
      </c>
      <c r="S113" s="111"/>
      <c r="T113" s="111"/>
      <c r="U113" s="111"/>
      <c r="V113" s="72">
        <f>ROUND(ROUND(F105*O112,0)*R113,0)</f>
        <v>290</v>
      </c>
      <c r="W113" s="11"/>
    </row>
    <row r="114" spans="1:23" ht="17.2" customHeight="1" x14ac:dyDescent="0.3">
      <c r="A114" s="7">
        <v>41</v>
      </c>
      <c r="B114" s="9">
        <v>1572</v>
      </c>
      <c r="C114" s="6" t="s">
        <v>588</v>
      </c>
      <c r="D114" s="176"/>
      <c r="E114" s="42"/>
      <c r="F114" s="107"/>
      <c r="G114" s="54"/>
      <c r="H114" s="40"/>
      <c r="I114" s="27"/>
      <c r="J114" s="20"/>
      <c r="K114" s="174"/>
      <c r="L114" s="223"/>
      <c r="M114" s="4"/>
      <c r="N114" s="57"/>
      <c r="O114" s="61"/>
      <c r="P114" s="223"/>
      <c r="Q114" s="94"/>
      <c r="R114" s="119"/>
      <c r="S114" s="173" t="s">
        <v>388</v>
      </c>
      <c r="T114" s="50">
        <v>5</v>
      </c>
      <c r="U114" s="143" t="s">
        <v>436</v>
      </c>
      <c r="V114" s="72">
        <f>ROUND(ROUND(F105*O112,0)*R113,0)-T114</f>
        <v>285</v>
      </c>
      <c r="W114" s="11"/>
    </row>
    <row r="115" spans="1:23" ht="17.2" customHeight="1" x14ac:dyDescent="0.3">
      <c r="A115" s="31">
        <v>41</v>
      </c>
      <c r="B115" s="9">
        <v>1145</v>
      </c>
      <c r="C115" s="6" t="s">
        <v>587</v>
      </c>
      <c r="D115" s="176"/>
      <c r="E115" s="42"/>
      <c r="H115" s="218" t="s">
        <v>528</v>
      </c>
      <c r="I115" s="107"/>
      <c r="J115" s="54"/>
      <c r="K115" s="1"/>
      <c r="L115" s="1"/>
      <c r="M115" s="1"/>
      <c r="N115" s="1"/>
      <c r="O115" s="41"/>
      <c r="P115" s="44"/>
      <c r="Q115" s="47"/>
      <c r="R115" s="147"/>
      <c r="S115" s="48"/>
      <c r="T115" s="48"/>
      <c r="U115" s="48"/>
      <c r="V115" s="66">
        <f>ROUND(F105*J117,0)</f>
        <v>589</v>
      </c>
      <c r="W115" s="11"/>
    </row>
    <row r="116" spans="1:23" ht="17.2" customHeight="1" x14ac:dyDescent="0.3">
      <c r="A116" s="7">
        <v>41</v>
      </c>
      <c r="B116" s="9">
        <v>1573</v>
      </c>
      <c r="C116" s="6" t="s">
        <v>586</v>
      </c>
      <c r="D116" s="176"/>
      <c r="E116" s="42"/>
      <c r="F116" s="1"/>
      <c r="G116" s="1"/>
      <c r="H116" s="219"/>
      <c r="I116" s="107"/>
      <c r="J116" s="54"/>
      <c r="K116" s="1"/>
      <c r="L116" s="1"/>
      <c r="M116" s="1"/>
      <c r="N116" s="1"/>
      <c r="O116" s="41"/>
      <c r="P116" s="40"/>
      <c r="Q116" s="94"/>
      <c r="R116" s="114"/>
      <c r="S116" s="172" t="s">
        <v>388</v>
      </c>
      <c r="T116" s="50">
        <v>5</v>
      </c>
      <c r="U116" s="143" t="s">
        <v>436</v>
      </c>
      <c r="V116" s="66">
        <f>ROUND(F105*J117,0)-T116</f>
        <v>584</v>
      </c>
      <c r="W116" s="11"/>
    </row>
    <row r="117" spans="1:23" ht="17.2" customHeight="1" x14ac:dyDescent="0.3">
      <c r="A117" s="7">
        <v>41</v>
      </c>
      <c r="B117" s="9">
        <v>1146</v>
      </c>
      <c r="C117" s="6" t="s">
        <v>585</v>
      </c>
      <c r="D117" s="176"/>
      <c r="E117" s="42"/>
      <c r="F117" s="1"/>
      <c r="G117" s="1"/>
      <c r="H117" s="219"/>
      <c r="I117" s="108" t="s">
        <v>386</v>
      </c>
      <c r="J117" s="116">
        <v>0.96499999999999997</v>
      </c>
      <c r="K117" s="1"/>
      <c r="L117" s="1"/>
      <c r="M117" s="1"/>
      <c r="N117" s="1"/>
      <c r="O117" s="41"/>
      <c r="P117" s="212" t="s">
        <v>534</v>
      </c>
      <c r="Q117" s="108" t="s">
        <v>386</v>
      </c>
      <c r="R117" s="121">
        <v>0.95</v>
      </c>
      <c r="S117" s="48"/>
      <c r="T117" s="48"/>
      <c r="U117" s="48"/>
      <c r="V117" s="72">
        <f>ROUND(ROUND(F105*J117,0)*R117,0)</f>
        <v>560</v>
      </c>
      <c r="W117" s="11"/>
    </row>
    <row r="118" spans="1:23" ht="17.2" customHeight="1" x14ac:dyDescent="0.3">
      <c r="A118" s="7">
        <v>41</v>
      </c>
      <c r="B118" s="9">
        <v>1574</v>
      </c>
      <c r="C118" s="6" t="s">
        <v>584</v>
      </c>
      <c r="D118" s="176"/>
      <c r="E118" s="42"/>
      <c r="F118" s="1"/>
      <c r="G118" s="1"/>
      <c r="H118" s="42"/>
      <c r="I118" s="107"/>
      <c r="J118" s="54"/>
      <c r="K118" s="4"/>
      <c r="L118" s="4"/>
      <c r="M118" s="4"/>
      <c r="N118" s="4"/>
      <c r="O118" s="20"/>
      <c r="P118" s="223"/>
      <c r="Q118" s="94"/>
      <c r="R118" s="119"/>
      <c r="S118" s="172" t="s">
        <v>388</v>
      </c>
      <c r="T118" s="50">
        <v>5</v>
      </c>
      <c r="U118" s="143" t="s">
        <v>436</v>
      </c>
      <c r="V118" s="66">
        <f>ROUND(ROUND(F105*J117,0)*R117,0)-T118</f>
        <v>555</v>
      </c>
      <c r="W118" s="11"/>
    </row>
    <row r="119" spans="1:23" ht="17.2" customHeight="1" x14ac:dyDescent="0.3">
      <c r="A119" s="7">
        <v>41</v>
      </c>
      <c r="B119" s="9">
        <v>1147</v>
      </c>
      <c r="C119" s="6" t="s">
        <v>583</v>
      </c>
      <c r="D119" s="176"/>
      <c r="E119" s="42"/>
      <c r="F119" s="38"/>
      <c r="G119" s="38"/>
      <c r="H119" s="42"/>
      <c r="I119" s="115"/>
      <c r="J119" s="41"/>
      <c r="K119" s="216" t="s">
        <v>541</v>
      </c>
      <c r="L119" s="212" t="s">
        <v>390</v>
      </c>
      <c r="M119" s="33"/>
      <c r="N119" s="47"/>
      <c r="O119" s="148"/>
      <c r="P119" s="44"/>
      <c r="Q119" s="47"/>
      <c r="R119" s="120"/>
      <c r="S119" s="118"/>
      <c r="T119" s="118"/>
      <c r="U119" s="118"/>
      <c r="V119" s="66">
        <f>ROUND(ROUND(F105*J117,0)*O120,0)</f>
        <v>412</v>
      </c>
      <c r="W119" s="11"/>
    </row>
    <row r="120" spans="1:23" ht="17.2" customHeight="1" x14ac:dyDescent="0.3">
      <c r="A120" s="7">
        <v>41</v>
      </c>
      <c r="B120" s="9">
        <v>1575</v>
      </c>
      <c r="C120" s="6" t="s">
        <v>582</v>
      </c>
      <c r="D120" s="176"/>
      <c r="E120" s="42"/>
      <c r="F120" s="38"/>
      <c r="G120" s="38"/>
      <c r="H120" s="42"/>
      <c r="I120" s="115"/>
      <c r="J120" s="41"/>
      <c r="K120" s="225"/>
      <c r="L120" s="213"/>
      <c r="M120" s="1"/>
      <c r="N120" s="108" t="s">
        <v>386</v>
      </c>
      <c r="O120" s="56">
        <v>0.7</v>
      </c>
      <c r="P120" s="40"/>
      <c r="Q120" s="94"/>
      <c r="R120" s="119"/>
      <c r="S120" s="168" t="s">
        <v>388</v>
      </c>
      <c r="T120" s="47">
        <v>5</v>
      </c>
      <c r="U120" s="148" t="s">
        <v>436</v>
      </c>
      <c r="V120" s="66">
        <f>ROUND(ROUND(F105*J117,0)*O120,0)-T120</f>
        <v>407</v>
      </c>
      <c r="W120" s="11"/>
    </row>
    <row r="121" spans="1:23" ht="17.2" customHeight="1" x14ac:dyDescent="0.3">
      <c r="A121" s="7">
        <v>41</v>
      </c>
      <c r="B121" s="9">
        <v>1148</v>
      </c>
      <c r="C121" s="6" t="s">
        <v>581</v>
      </c>
      <c r="D121" s="176"/>
      <c r="E121" s="42"/>
      <c r="F121" s="38"/>
      <c r="G121" s="38"/>
      <c r="H121" s="42"/>
      <c r="I121" s="115"/>
      <c r="J121" s="41"/>
      <c r="K121" s="225"/>
      <c r="L121" s="213"/>
      <c r="M121" s="1"/>
      <c r="N121" s="108"/>
      <c r="O121" s="56"/>
      <c r="P121" s="212" t="s">
        <v>534</v>
      </c>
      <c r="Q121" s="47" t="s">
        <v>386</v>
      </c>
      <c r="R121" s="120">
        <v>0.95</v>
      </c>
      <c r="S121" s="111"/>
      <c r="T121" s="111"/>
      <c r="U121" s="111"/>
      <c r="V121" s="72">
        <f>ROUND(ROUND(ROUND(F105*J117,0)*O120,0)*R121,0)</f>
        <v>391</v>
      </c>
      <c r="W121" s="11"/>
    </row>
    <row r="122" spans="1:23" ht="17.2" customHeight="1" x14ac:dyDescent="0.3">
      <c r="A122" s="7">
        <v>41</v>
      </c>
      <c r="B122" s="9">
        <v>1576</v>
      </c>
      <c r="C122" s="6" t="s">
        <v>580</v>
      </c>
      <c r="D122" s="176"/>
      <c r="E122" s="42"/>
      <c r="F122" s="38"/>
      <c r="G122" s="38"/>
      <c r="H122" s="42"/>
      <c r="I122" s="115"/>
      <c r="J122" s="41"/>
      <c r="K122" s="225"/>
      <c r="L122" s="223"/>
      <c r="M122" s="1"/>
      <c r="N122" s="57"/>
      <c r="O122" s="61"/>
      <c r="P122" s="223"/>
      <c r="Q122" s="94"/>
      <c r="R122" s="119"/>
      <c r="S122" s="173" t="s">
        <v>388</v>
      </c>
      <c r="T122" s="50">
        <v>5</v>
      </c>
      <c r="U122" s="143" t="s">
        <v>436</v>
      </c>
      <c r="V122" s="72">
        <f>ROUND(ROUND(ROUND(F105*J117,0)*O120,0)*R121,0)-T122</f>
        <v>386</v>
      </c>
      <c r="W122" s="11"/>
    </row>
    <row r="123" spans="1:23" ht="17.2" customHeight="1" x14ac:dyDescent="0.3">
      <c r="A123" s="7">
        <v>41</v>
      </c>
      <c r="B123" s="9">
        <v>1577</v>
      </c>
      <c r="C123" s="6" t="s">
        <v>579</v>
      </c>
      <c r="D123" s="176"/>
      <c r="E123" s="42"/>
      <c r="F123" s="38"/>
      <c r="G123" s="38"/>
      <c r="H123" s="42"/>
      <c r="I123" s="115"/>
      <c r="J123" s="41"/>
      <c r="K123" s="175"/>
      <c r="L123" s="212" t="s">
        <v>389</v>
      </c>
      <c r="M123" s="33"/>
      <c r="N123" s="47"/>
      <c r="O123" s="148"/>
      <c r="P123" s="44"/>
      <c r="Q123" s="47"/>
      <c r="R123" s="120"/>
      <c r="S123" s="118"/>
      <c r="T123" s="118"/>
      <c r="U123" s="118"/>
      <c r="V123" s="66">
        <f>ROUND(ROUND(F105*J117,0)*O124,0)</f>
        <v>295</v>
      </c>
      <c r="W123" s="11"/>
    </row>
    <row r="124" spans="1:23" ht="17.2" customHeight="1" x14ac:dyDescent="0.3">
      <c r="A124" s="7">
        <v>41</v>
      </c>
      <c r="B124" s="9">
        <v>1578</v>
      </c>
      <c r="C124" s="6" t="s">
        <v>578</v>
      </c>
      <c r="D124" s="102"/>
      <c r="E124" s="42"/>
      <c r="F124" s="38"/>
      <c r="G124" s="38"/>
      <c r="H124" s="42"/>
      <c r="I124" s="115"/>
      <c r="J124" s="41"/>
      <c r="K124" s="175"/>
      <c r="L124" s="213"/>
      <c r="M124" s="1"/>
      <c r="N124" s="108" t="s">
        <v>386</v>
      </c>
      <c r="O124" s="56">
        <v>0.5</v>
      </c>
      <c r="P124" s="40"/>
      <c r="Q124" s="94"/>
      <c r="R124" s="119"/>
      <c r="S124" s="168" t="s">
        <v>388</v>
      </c>
      <c r="T124" s="47">
        <v>5</v>
      </c>
      <c r="U124" s="148" t="s">
        <v>436</v>
      </c>
      <c r="V124" s="66">
        <f>ROUND(ROUND(F105*J117,0)*O124,0)-T124</f>
        <v>290</v>
      </c>
      <c r="W124" s="11"/>
    </row>
    <row r="125" spans="1:23" ht="17.2" customHeight="1" x14ac:dyDescent="0.3">
      <c r="A125" s="7">
        <v>41</v>
      </c>
      <c r="B125" s="9">
        <v>1579</v>
      </c>
      <c r="C125" s="6" t="s">
        <v>577</v>
      </c>
      <c r="D125" s="102"/>
      <c r="E125" s="42"/>
      <c r="F125" s="38"/>
      <c r="G125" s="38"/>
      <c r="H125" s="42"/>
      <c r="I125" s="115"/>
      <c r="J125" s="41"/>
      <c r="K125" s="175"/>
      <c r="L125" s="213"/>
      <c r="M125" s="1"/>
      <c r="N125" s="108"/>
      <c r="O125" s="56"/>
      <c r="P125" s="212" t="s">
        <v>534</v>
      </c>
      <c r="Q125" s="47" t="s">
        <v>386</v>
      </c>
      <c r="R125" s="120">
        <v>0.95</v>
      </c>
      <c r="S125" s="111"/>
      <c r="T125" s="111"/>
      <c r="U125" s="111"/>
      <c r="V125" s="72">
        <f>ROUND(ROUND(ROUND(F105*J117,0)*O124,0)*R125,0)</f>
        <v>280</v>
      </c>
      <c r="W125" s="11"/>
    </row>
    <row r="126" spans="1:23" ht="17.2" customHeight="1" x14ac:dyDescent="0.3">
      <c r="A126" s="7">
        <v>41</v>
      </c>
      <c r="B126" s="9">
        <v>1580</v>
      </c>
      <c r="C126" s="6" t="s">
        <v>576</v>
      </c>
      <c r="D126" s="103"/>
      <c r="E126" s="40"/>
      <c r="F126" s="57"/>
      <c r="G126" s="57"/>
      <c r="H126" s="40"/>
      <c r="K126" s="174"/>
      <c r="L126" s="223"/>
      <c r="M126" s="4"/>
      <c r="N126" s="57"/>
      <c r="O126" s="61"/>
      <c r="P126" s="223"/>
      <c r="Q126" s="94"/>
      <c r="R126" s="119"/>
      <c r="S126" s="173" t="s">
        <v>388</v>
      </c>
      <c r="T126" s="50">
        <v>5</v>
      </c>
      <c r="U126" s="143" t="s">
        <v>436</v>
      </c>
      <c r="V126" s="72">
        <f>ROUND(ROUND(ROUND(F105*J117,0)*O124,0)*R125,0)-T126</f>
        <v>275</v>
      </c>
      <c r="W126" s="11"/>
    </row>
    <row r="127" spans="1:23" ht="17.2" customHeight="1" x14ac:dyDescent="0.3">
      <c r="A127" s="7">
        <v>41</v>
      </c>
      <c r="B127" s="9">
        <v>1211</v>
      </c>
      <c r="C127" s="6" t="s">
        <v>575</v>
      </c>
      <c r="D127" s="214" t="s">
        <v>574</v>
      </c>
      <c r="E127" s="44" t="s">
        <v>573</v>
      </c>
      <c r="F127" s="33"/>
      <c r="G127" s="33"/>
      <c r="H127" s="33"/>
      <c r="I127" s="53"/>
      <c r="J127" s="60"/>
      <c r="K127" s="1"/>
      <c r="L127" s="1"/>
      <c r="M127" s="1"/>
      <c r="N127" s="1"/>
      <c r="O127" s="45"/>
      <c r="P127" s="44"/>
      <c r="Q127" s="47"/>
      <c r="R127" s="147"/>
      <c r="S127" s="48"/>
      <c r="T127" s="48"/>
      <c r="U127" s="48"/>
      <c r="V127" s="66">
        <f>ROUND(F129,0)</f>
        <v>249</v>
      </c>
      <c r="W127" s="11"/>
    </row>
    <row r="128" spans="1:23" ht="17.2" customHeight="1" x14ac:dyDescent="0.3">
      <c r="A128" s="7">
        <v>41</v>
      </c>
      <c r="B128" s="9">
        <v>1611</v>
      </c>
      <c r="C128" s="6" t="s">
        <v>572</v>
      </c>
      <c r="D128" s="215"/>
      <c r="E128" s="42"/>
      <c r="F128" s="1"/>
      <c r="G128" s="1"/>
      <c r="H128" s="1"/>
      <c r="I128" s="107"/>
      <c r="J128" s="54"/>
      <c r="K128" s="1"/>
      <c r="L128" s="1"/>
      <c r="M128" s="1"/>
      <c r="N128" s="1"/>
      <c r="O128" s="41"/>
      <c r="P128" s="40"/>
      <c r="Q128" s="94"/>
      <c r="R128" s="114"/>
      <c r="S128" s="172" t="s">
        <v>388</v>
      </c>
      <c r="T128" s="50">
        <v>5</v>
      </c>
      <c r="U128" s="143" t="s">
        <v>436</v>
      </c>
      <c r="V128" s="66">
        <f>ROUND(F129,0)-T128</f>
        <v>244</v>
      </c>
      <c r="W128" s="11"/>
    </row>
    <row r="129" spans="1:23" ht="17.2" customHeight="1" x14ac:dyDescent="0.3">
      <c r="A129" s="7">
        <v>41</v>
      </c>
      <c r="B129" s="9">
        <v>1212</v>
      </c>
      <c r="C129" s="6" t="s">
        <v>571</v>
      </c>
      <c r="D129" s="215"/>
      <c r="E129" s="42"/>
      <c r="F129" s="112">
        <v>249</v>
      </c>
      <c r="G129" s="1" t="s">
        <v>15</v>
      </c>
      <c r="H129" s="1"/>
      <c r="I129" s="107"/>
      <c r="J129" s="54"/>
      <c r="K129" s="1"/>
      <c r="L129" s="1"/>
      <c r="M129" s="1"/>
      <c r="N129" s="1"/>
      <c r="O129" s="41"/>
      <c r="P129" s="212" t="s">
        <v>534</v>
      </c>
      <c r="Q129" s="108" t="s">
        <v>570</v>
      </c>
      <c r="R129" s="121">
        <v>0.95</v>
      </c>
      <c r="S129" s="48"/>
      <c r="T129" s="48"/>
      <c r="U129" s="48"/>
      <c r="V129" s="66">
        <f>ROUND(F129*R129,0)</f>
        <v>237</v>
      </c>
      <c r="W129" s="11"/>
    </row>
    <row r="130" spans="1:23" ht="17.2" customHeight="1" x14ac:dyDescent="0.3">
      <c r="A130" s="7">
        <v>41</v>
      </c>
      <c r="B130" s="9">
        <v>1612</v>
      </c>
      <c r="C130" s="6" t="s">
        <v>569</v>
      </c>
      <c r="D130" s="102"/>
      <c r="E130" s="42"/>
      <c r="F130" s="107"/>
      <c r="G130" s="107"/>
      <c r="H130" s="1"/>
      <c r="I130" s="107"/>
      <c r="J130" s="54"/>
      <c r="K130" s="4"/>
      <c r="L130" s="4"/>
      <c r="M130" s="4"/>
      <c r="N130" s="4"/>
      <c r="O130" s="20"/>
      <c r="P130" s="223"/>
      <c r="Q130" s="94"/>
      <c r="R130" s="119"/>
      <c r="S130" s="172" t="s">
        <v>388</v>
      </c>
      <c r="T130" s="50">
        <v>5</v>
      </c>
      <c r="U130" s="143" t="s">
        <v>436</v>
      </c>
      <c r="V130" s="66">
        <f>ROUND(F129*R129,0)-T130</f>
        <v>232</v>
      </c>
      <c r="W130" s="11"/>
    </row>
    <row r="131" spans="1:23" ht="17.2" customHeight="1" x14ac:dyDescent="0.3">
      <c r="A131" s="7">
        <v>41</v>
      </c>
      <c r="B131" s="9">
        <v>1613</v>
      </c>
      <c r="C131" s="6" t="s">
        <v>568</v>
      </c>
      <c r="D131" s="102"/>
      <c r="E131" s="42"/>
      <c r="H131" s="1"/>
      <c r="I131" s="115"/>
      <c r="J131" s="41"/>
      <c r="K131" s="216" t="s">
        <v>541</v>
      </c>
      <c r="L131" s="212" t="s">
        <v>390</v>
      </c>
      <c r="M131" s="33"/>
      <c r="N131" s="47"/>
      <c r="O131" s="148"/>
      <c r="P131" s="44"/>
      <c r="Q131" s="47"/>
      <c r="R131" s="120"/>
      <c r="S131" s="118"/>
      <c r="T131" s="118"/>
      <c r="U131" s="118"/>
      <c r="V131" s="32">
        <f>ROUND(F129*O132,0)</f>
        <v>174</v>
      </c>
      <c r="W131" s="11"/>
    </row>
    <row r="132" spans="1:23" ht="17.2" customHeight="1" x14ac:dyDescent="0.3">
      <c r="A132" s="7">
        <v>41</v>
      </c>
      <c r="B132" s="9">
        <v>1614</v>
      </c>
      <c r="C132" s="6" t="s">
        <v>567</v>
      </c>
      <c r="D132" s="176"/>
      <c r="E132" s="42"/>
      <c r="F132" s="1"/>
      <c r="G132" s="1"/>
      <c r="H132" s="1"/>
      <c r="I132" s="115"/>
      <c r="J132" s="41"/>
      <c r="K132" s="225"/>
      <c r="L132" s="213"/>
      <c r="M132" s="1"/>
      <c r="N132" s="108" t="s">
        <v>386</v>
      </c>
      <c r="O132" s="56">
        <v>0.7</v>
      </c>
      <c r="P132" s="40"/>
      <c r="Q132" s="94"/>
      <c r="R132" s="119"/>
      <c r="S132" s="168" t="s">
        <v>388</v>
      </c>
      <c r="T132" s="47">
        <v>5</v>
      </c>
      <c r="U132" s="148" t="s">
        <v>436</v>
      </c>
      <c r="V132" s="32">
        <f>ROUND(F129*O132,0)-T132</f>
        <v>169</v>
      </c>
      <c r="W132" s="11"/>
    </row>
    <row r="133" spans="1:23" ht="17.2" customHeight="1" x14ac:dyDescent="0.3">
      <c r="A133" s="7">
        <v>41</v>
      </c>
      <c r="B133" s="9">
        <v>1615</v>
      </c>
      <c r="C133" s="6" t="s">
        <v>566</v>
      </c>
      <c r="D133" s="176"/>
      <c r="E133" s="42"/>
      <c r="F133" s="38"/>
      <c r="G133" s="107"/>
      <c r="H133" s="1"/>
      <c r="I133" s="115"/>
      <c r="J133" s="41"/>
      <c r="K133" s="225"/>
      <c r="L133" s="213"/>
      <c r="M133" s="1"/>
      <c r="N133" s="108"/>
      <c r="O133" s="56"/>
      <c r="P133" s="212" t="s">
        <v>534</v>
      </c>
      <c r="Q133" s="47" t="s">
        <v>386</v>
      </c>
      <c r="R133" s="120">
        <v>0.95</v>
      </c>
      <c r="S133" s="111"/>
      <c r="T133" s="111"/>
      <c r="U133" s="111"/>
      <c r="V133" s="2">
        <f>ROUND(ROUND(F129*O132,0)*R133,0)</f>
        <v>165</v>
      </c>
      <c r="W133" s="11"/>
    </row>
    <row r="134" spans="1:23" ht="17.2" customHeight="1" x14ac:dyDescent="0.3">
      <c r="A134" s="7">
        <v>41</v>
      </c>
      <c r="B134" s="9">
        <v>1616</v>
      </c>
      <c r="C134" s="6" t="s">
        <v>565</v>
      </c>
      <c r="D134" s="176"/>
      <c r="E134" s="42"/>
      <c r="F134" s="38"/>
      <c r="G134" s="107"/>
      <c r="H134" s="1"/>
      <c r="I134" s="115"/>
      <c r="J134" s="41"/>
      <c r="K134" s="225"/>
      <c r="L134" s="223"/>
      <c r="M134" s="1"/>
      <c r="N134" s="57"/>
      <c r="O134" s="61"/>
      <c r="P134" s="223"/>
      <c r="Q134" s="94"/>
      <c r="R134" s="119"/>
      <c r="S134" s="173" t="s">
        <v>388</v>
      </c>
      <c r="T134" s="50">
        <v>5</v>
      </c>
      <c r="U134" s="143" t="s">
        <v>436</v>
      </c>
      <c r="V134" s="2">
        <f>ROUND(ROUND(F129*O132,0)*R133,0)-T134</f>
        <v>160</v>
      </c>
      <c r="W134" s="11"/>
    </row>
    <row r="135" spans="1:23" ht="17.2" customHeight="1" x14ac:dyDescent="0.3">
      <c r="A135" s="7">
        <v>41</v>
      </c>
      <c r="B135" s="9">
        <v>1617</v>
      </c>
      <c r="C135" s="6" t="s">
        <v>564</v>
      </c>
      <c r="D135" s="176"/>
      <c r="E135" s="42"/>
      <c r="F135" s="38"/>
      <c r="G135" s="107"/>
      <c r="H135" s="1"/>
      <c r="I135" s="115"/>
      <c r="J135" s="41"/>
      <c r="K135" s="175"/>
      <c r="L135" s="212" t="s">
        <v>389</v>
      </c>
      <c r="M135" s="33"/>
      <c r="N135" s="47"/>
      <c r="O135" s="148"/>
      <c r="P135" s="44"/>
      <c r="Q135" s="47"/>
      <c r="R135" s="120"/>
      <c r="S135" s="118"/>
      <c r="T135" s="118"/>
      <c r="U135" s="118"/>
      <c r="V135" s="66">
        <f>ROUND(F129*O136,0)</f>
        <v>125</v>
      </c>
      <c r="W135" s="11"/>
    </row>
    <row r="136" spans="1:23" ht="17.2" customHeight="1" x14ac:dyDescent="0.3">
      <c r="A136" s="7">
        <v>41</v>
      </c>
      <c r="B136" s="9">
        <v>1618</v>
      </c>
      <c r="C136" s="6" t="s">
        <v>563</v>
      </c>
      <c r="D136" s="176"/>
      <c r="E136" s="42"/>
      <c r="F136" s="38"/>
      <c r="G136" s="107"/>
      <c r="H136" s="1"/>
      <c r="I136" s="115"/>
      <c r="J136" s="41"/>
      <c r="K136" s="175"/>
      <c r="L136" s="213"/>
      <c r="M136" s="1"/>
      <c r="N136" s="108" t="s">
        <v>386</v>
      </c>
      <c r="O136" s="56">
        <v>0.5</v>
      </c>
      <c r="P136" s="40"/>
      <c r="Q136" s="94"/>
      <c r="R136" s="119"/>
      <c r="S136" s="168" t="s">
        <v>388</v>
      </c>
      <c r="T136" s="47">
        <v>5</v>
      </c>
      <c r="U136" s="148" t="s">
        <v>436</v>
      </c>
      <c r="V136" s="66">
        <f>ROUND(F129*O136,0)-T136</f>
        <v>120</v>
      </c>
      <c r="W136" s="11"/>
    </row>
    <row r="137" spans="1:23" ht="17.2" customHeight="1" x14ac:dyDescent="0.3">
      <c r="A137" s="7">
        <v>41</v>
      </c>
      <c r="B137" s="9">
        <v>1619</v>
      </c>
      <c r="C137" s="6" t="s">
        <v>562</v>
      </c>
      <c r="D137" s="176"/>
      <c r="E137" s="42"/>
      <c r="F137" s="38"/>
      <c r="G137" s="107"/>
      <c r="H137" s="1"/>
      <c r="I137" s="115"/>
      <c r="J137" s="41"/>
      <c r="K137" s="175"/>
      <c r="L137" s="213"/>
      <c r="M137" s="1"/>
      <c r="N137" s="108"/>
      <c r="O137" s="56"/>
      <c r="P137" s="212" t="s">
        <v>534</v>
      </c>
      <c r="Q137" s="47" t="s">
        <v>386</v>
      </c>
      <c r="R137" s="120">
        <v>0.95</v>
      </c>
      <c r="S137" s="111"/>
      <c r="T137" s="111"/>
      <c r="U137" s="111"/>
      <c r="V137" s="72">
        <f>ROUND(ROUND(F129*O136,0)*R137,0)</f>
        <v>119</v>
      </c>
      <c r="W137" s="11"/>
    </row>
    <row r="138" spans="1:23" ht="17.2" customHeight="1" x14ac:dyDescent="0.3">
      <c r="A138" s="7">
        <v>41</v>
      </c>
      <c r="B138" s="9">
        <v>1620</v>
      </c>
      <c r="C138" s="6" t="s">
        <v>561</v>
      </c>
      <c r="D138" s="176"/>
      <c r="E138" s="42"/>
      <c r="F138" s="107"/>
      <c r="G138" s="57"/>
      <c r="H138" s="4"/>
      <c r="I138" s="27"/>
      <c r="J138" s="20"/>
      <c r="K138" s="174"/>
      <c r="L138" s="223"/>
      <c r="M138" s="4"/>
      <c r="N138" s="57"/>
      <c r="O138" s="61"/>
      <c r="P138" s="223"/>
      <c r="Q138" s="94"/>
      <c r="R138" s="119"/>
      <c r="S138" s="173" t="s">
        <v>388</v>
      </c>
      <c r="T138" s="50">
        <v>5</v>
      </c>
      <c r="U138" s="143" t="s">
        <v>436</v>
      </c>
      <c r="V138" s="72">
        <f>ROUND(ROUND(F129*O136,0)*R137,0)-T138</f>
        <v>114</v>
      </c>
      <c r="W138" s="11"/>
    </row>
    <row r="139" spans="1:23" ht="17.2" customHeight="1" x14ac:dyDescent="0.3">
      <c r="A139" s="7">
        <v>41</v>
      </c>
      <c r="B139" s="9">
        <v>1221</v>
      </c>
      <c r="C139" s="6" t="s">
        <v>560</v>
      </c>
      <c r="D139" s="176"/>
      <c r="E139" s="44" t="s">
        <v>559</v>
      </c>
      <c r="F139" s="33"/>
      <c r="G139" s="33"/>
      <c r="H139" s="33"/>
      <c r="I139" s="53"/>
      <c r="J139" s="60"/>
      <c r="K139" s="1"/>
      <c r="L139" s="1"/>
      <c r="M139" s="1"/>
      <c r="N139" s="1"/>
      <c r="O139" s="45"/>
      <c r="P139" s="44"/>
      <c r="Q139" s="47"/>
      <c r="R139" s="147"/>
      <c r="S139" s="48"/>
      <c r="T139" s="48"/>
      <c r="U139" s="48"/>
      <c r="V139" s="66">
        <f>ROUND(F141,0)</f>
        <v>571</v>
      </c>
      <c r="W139" s="11"/>
    </row>
    <row r="140" spans="1:23" ht="17.2" customHeight="1" x14ac:dyDescent="0.3">
      <c r="A140" s="7">
        <v>41</v>
      </c>
      <c r="B140" s="9">
        <v>1621</v>
      </c>
      <c r="C140" s="6" t="s">
        <v>558</v>
      </c>
      <c r="D140" s="176"/>
      <c r="E140" s="42"/>
      <c r="F140" s="1"/>
      <c r="G140" s="1"/>
      <c r="H140" s="1"/>
      <c r="I140" s="107"/>
      <c r="J140" s="54"/>
      <c r="K140" s="1"/>
      <c r="L140" s="1"/>
      <c r="M140" s="1"/>
      <c r="N140" s="1"/>
      <c r="O140" s="41"/>
      <c r="P140" s="40"/>
      <c r="Q140" s="94"/>
      <c r="R140" s="114"/>
      <c r="S140" s="172" t="s">
        <v>388</v>
      </c>
      <c r="T140" s="50">
        <v>5</v>
      </c>
      <c r="U140" s="143" t="s">
        <v>436</v>
      </c>
      <c r="V140" s="66">
        <f>ROUND(F141,0)-T140</f>
        <v>566</v>
      </c>
      <c r="W140" s="11"/>
    </row>
    <row r="141" spans="1:23" ht="17.2" customHeight="1" x14ac:dyDescent="0.3">
      <c r="A141" s="7">
        <v>41</v>
      </c>
      <c r="B141" s="9">
        <v>1222</v>
      </c>
      <c r="C141" s="6" t="s">
        <v>557</v>
      </c>
      <c r="D141" s="176"/>
      <c r="E141" s="42"/>
      <c r="F141" s="112">
        <v>571</v>
      </c>
      <c r="G141" s="1" t="s">
        <v>15</v>
      </c>
      <c r="H141" s="1"/>
      <c r="I141" s="107"/>
      <c r="J141" s="54"/>
      <c r="K141" s="1"/>
      <c r="L141" s="1"/>
      <c r="M141" s="1"/>
      <c r="N141" s="1"/>
      <c r="O141" s="41"/>
      <c r="P141" s="212" t="s">
        <v>534</v>
      </c>
      <c r="Q141" s="108" t="s">
        <v>423</v>
      </c>
      <c r="R141" s="121">
        <v>0.95</v>
      </c>
      <c r="S141" s="48"/>
      <c r="T141" s="48"/>
      <c r="U141" s="48"/>
      <c r="V141" s="32">
        <f>ROUND(F141*R141,0)</f>
        <v>542</v>
      </c>
      <c r="W141" s="11"/>
    </row>
    <row r="142" spans="1:23" ht="17.2" customHeight="1" x14ac:dyDescent="0.3">
      <c r="A142" s="7">
        <v>41</v>
      </c>
      <c r="B142" s="9">
        <v>1622</v>
      </c>
      <c r="C142" s="6" t="s">
        <v>556</v>
      </c>
      <c r="D142" s="176"/>
      <c r="E142" s="42"/>
      <c r="F142" s="107"/>
      <c r="G142" s="107"/>
      <c r="H142" s="1"/>
      <c r="I142" s="107"/>
      <c r="J142" s="54"/>
      <c r="K142" s="4"/>
      <c r="L142" s="4"/>
      <c r="M142" s="4"/>
      <c r="N142" s="4"/>
      <c r="O142" s="20"/>
      <c r="P142" s="223"/>
      <c r="Q142" s="94"/>
      <c r="R142" s="119"/>
      <c r="S142" s="172" t="s">
        <v>388</v>
      </c>
      <c r="T142" s="50">
        <v>5</v>
      </c>
      <c r="U142" s="143" t="s">
        <v>436</v>
      </c>
      <c r="V142" s="32">
        <f>ROUND(F141*R141,0)-T142</f>
        <v>537</v>
      </c>
      <c r="W142" s="11"/>
    </row>
    <row r="143" spans="1:23" ht="17.2" customHeight="1" x14ac:dyDescent="0.3">
      <c r="A143" s="7">
        <v>41</v>
      </c>
      <c r="B143" s="9">
        <v>1623</v>
      </c>
      <c r="C143" s="6" t="s">
        <v>555</v>
      </c>
      <c r="D143" s="176"/>
      <c r="E143" s="42"/>
      <c r="H143" s="1"/>
      <c r="I143" s="115"/>
      <c r="J143" s="41"/>
      <c r="K143" s="216" t="s">
        <v>541</v>
      </c>
      <c r="L143" s="212" t="s">
        <v>417</v>
      </c>
      <c r="M143" s="33"/>
      <c r="N143" s="47"/>
      <c r="O143" s="148"/>
      <c r="P143" s="44"/>
      <c r="Q143" s="47"/>
      <c r="R143" s="120"/>
      <c r="S143" s="118"/>
      <c r="T143" s="118"/>
      <c r="U143" s="118"/>
      <c r="V143" s="66">
        <f>ROUND(F141*O144,0)</f>
        <v>400</v>
      </c>
      <c r="W143" s="11"/>
    </row>
    <row r="144" spans="1:23" ht="17.2" customHeight="1" x14ac:dyDescent="0.3">
      <c r="A144" s="7">
        <v>41</v>
      </c>
      <c r="B144" s="9">
        <v>1624</v>
      </c>
      <c r="C144" s="6" t="s">
        <v>554</v>
      </c>
      <c r="D144" s="176"/>
      <c r="E144" s="42"/>
      <c r="F144" s="1"/>
      <c r="G144" s="1"/>
      <c r="H144" s="1"/>
      <c r="I144" s="115"/>
      <c r="J144" s="41"/>
      <c r="K144" s="225"/>
      <c r="L144" s="213"/>
      <c r="M144" s="1"/>
      <c r="N144" s="108" t="s">
        <v>386</v>
      </c>
      <c r="O144" s="56">
        <v>0.7</v>
      </c>
      <c r="P144" s="40"/>
      <c r="Q144" s="94"/>
      <c r="R144" s="119"/>
      <c r="S144" s="168" t="s">
        <v>388</v>
      </c>
      <c r="T144" s="47">
        <v>5</v>
      </c>
      <c r="U144" s="148" t="s">
        <v>436</v>
      </c>
      <c r="V144" s="66">
        <f>ROUND(F141*O144,0)-T144</f>
        <v>395</v>
      </c>
      <c r="W144" s="11"/>
    </row>
    <row r="145" spans="1:23" ht="17.2" customHeight="1" x14ac:dyDescent="0.3">
      <c r="A145" s="7">
        <v>41</v>
      </c>
      <c r="B145" s="9">
        <v>1625</v>
      </c>
      <c r="C145" s="6" t="s">
        <v>553</v>
      </c>
      <c r="D145" s="176"/>
      <c r="E145" s="42"/>
      <c r="F145" s="38"/>
      <c r="G145" s="107"/>
      <c r="H145" s="1"/>
      <c r="I145" s="115"/>
      <c r="J145" s="41"/>
      <c r="K145" s="225"/>
      <c r="L145" s="213"/>
      <c r="M145" s="1"/>
      <c r="N145" s="108"/>
      <c r="O145" s="56"/>
      <c r="P145" s="212" t="s">
        <v>534</v>
      </c>
      <c r="Q145" s="47" t="s">
        <v>386</v>
      </c>
      <c r="R145" s="120">
        <v>0.95</v>
      </c>
      <c r="S145" s="111"/>
      <c r="T145" s="111"/>
      <c r="U145" s="111"/>
      <c r="V145" s="72">
        <f>ROUND(ROUND(F141*O144,0)*R145,0)</f>
        <v>380</v>
      </c>
      <c r="W145" s="11"/>
    </row>
    <row r="146" spans="1:23" ht="17.2" customHeight="1" x14ac:dyDescent="0.3">
      <c r="A146" s="7">
        <v>41</v>
      </c>
      <c r="B146" s="9">
        <v>1626</v>
      </c>
      <c r="C146" s="6" t="s">
        <v>552</v>
      </c>
      <c r="D146" s="176"/>
      <c r="E146" s="42"/>
      <c r="F146" s="38"/>
      <c r="G146" s="107"/>
      <c r="H146" s="1"/>
      <c r="I146" s="115"/>
      <c r="J146" s="41"/>
      <c r="K146" s="225"/>
      <c r="L146" s="223"/>
      <c r="M146" s="1"/>
      <c r="N146" s="57"/>
      <c r="O146" s="61"/>
      <c r="P146" s="223"/>
      <c r="Q146" s="94"/>
      <c r="R146" s="119"/>
      <c r="S146" s="173" t="s">
        <v>388</v>
      </c>
      <c r="T146" s="50">
        <v>5</v>
      </c>
      <c r="U146" s="143" t="s">
        <v>436</v>
      </c>
      <c r="V146" s="72">
        <f>ROUND(ROUND(F141*O144,0)*R145,0)-T146</f>
        <v>375</v>
      </c>
      <c r="W146" s="11"/>
    </row>
    <row r="147" spans="1:23" ht="17.2" customHeight="1" x14ac:dyDescent="0.3">
      <c r="A147" s="7">
        <v>41</v>
      </c>
      <c r="B147" s="9">
        <v>1627</v>
      </c>
      <c r="C147" s="6" t="s">
        <v>551</v>
      </c>
      <c r="D147" s="176"/>
      <c r="E147" s="42"/>
      <c r="F147" s="38"/>
      <c r="G147" s="107"/>
      <c r="H147" s="1"/>
      <c r="I147" s="115"/>
      <c r="J147" s="41"/>
      <c r="K147" s="175"/>
      <c r="L147" s="212" t="s">
        <v>389</v>
      </c>
      <c r="M147" s="33"/>
      <c r="N147" s="47"/>
      <c r="O147" s="148"/>
      <c r="P147" s="44"/>
      <c r="Q147" s="47"/>
      <c r="R147" s="120"/>
      <c r="S147" s="118"/>
      <c r="T147" s="118"/>
      <c r="U147" s="118"/>
      <c r="V147" s="66">
        <f>ROUND(F141*O148,0)</f>
        <v>286</v>
      </c>
      <c r="W147" s="11"/>
    </row>
    <row r="148" spans="1:23" ht="17.2" customHeight="1" x14ac:dyDescent="0.3">
      <c r="A148" s="7">
        <v>41</v>
      </c>
      <c r="B148" s="9">
        <v>1628</v>
      </c>
      <c r="C148" s="6" t="s">
        <v>550</v>
      </c>
      <c r="D148" s="176"/>
      <c r="E148" s="42"/>
      <c r="F148" s="38"/>
      <c r="G148" s="107"/>
      <c r="H148" s="1"/>
      <c r="I148" s="115"/>
      <c r="J148" s="41"/>
      <c r="K148" s="175"/>
      <c r="L148" s="213"/>
      <c r="M148" s="1"/>
      <c r="N148" s="108" t="s">
        <v>386</v>
      </c>
      <c r="O148" s="56">
        <v>0.5</v>
      </c>
      <c r="P148" s="40"/>
      <c r="Q148" s="94"/>
      <c r="R148" s="119"/>
      <c r="S148" s="168" t="s">
        <v>388</v>
      </c>
      <c r="T148" s="47">
        <v>5</v>
      </c>
      <c r="U148" s="148" t="s">
        <v>436</v>
      </c>
      <c r="V148" s="66">
        <f>ROUND(F141*O148,0)-T148</f>
        <v>281</v>
      </c>
      <c r="W148" s="11"/>
    </row>
    <row r="149" spans="1:23" ht="17.2" customHeight="1" x14ac:dyDescent="0.3">
      <c r="A149" s="7">
        <v>41</v>
      </c>
      <c r="B149" s="9">
        <v>1629</v>
      </c>
      <c r="C149" s="6" t="s">
        <v>549</v>
      </c>
      <c r="D149" s="176"/>
      <c r="E149" s="42"/>
      <c r="F149" s="38"/>
      <c r="G149" s="107"/>
      <c r="H149" s="1"/>
      <c r="I149" s="115"/>
      <c r="J149" s="41"/>
      <c r="K149" s="175"/>
      <c r="L149" s="213"/>
      <c r="M149" s="1"/>
      <c r="N149" s="108"/>
      <c r="O149" s="56"/>
      <c r="P149" s="212" t="s">
        <v>534</v>
      </c>
      <c r="Q149" s="47" t="s">
        <v>386</v>
      </c>
      <c r="R149" s="120">
        <v>0.95</v>
      </c>
      <c r="S149" s="111"/>
      <c r="T149" s="111"/>
      <c r="U149" s="111"/>
      <c r="V149" s="72">
        <f>ROUND(ROUND(F141*O148,0)*R149,0)</f>
        <v>272</v>
      </c>
      <c r="W149" s="11"/>
    </row>
    <row r="150" spans="1:23" ht="17.2" customHeight="1" x14ac:dyDescent="0.3">
      <c r="A150" s="7">
        <v>41</v>
      </c>
      <c r="B150" s="9">
        <v>1630</v>
      </c>
      <c r="C150" s="6" t="s">
        <v>548</v>
      </c>
      <c r="D150" s="176"/>
      <c r="E150" s="42"/>
      <c r="F150" s="107"/>
      <c r="G150" s="57"/>
      <c r="H150" s="4"/>
      <c r="I150" s="27"/>
      <c r="J150" s="20"/>
      <c r="K150" s="174"/>
      <c r="L150" s="223"/>
      <c r="M150" s="4"/>
      <c r="N150" s="57"/>
      <c r="O150" s="61"/>
      <c r="P150" s="223"/>
      <c r="Q150" s="94"/>
      <c r="R150" s="119"/>
      <c r="S150" s="173" t="s">
        <v>388</v>
      </c>
      <c r="T150" s="50">
        <v>5</v>
      </c>
      <c r="U150" s="143" t="s">
        <v>436</v>
      </c>
      <c r="V150" s="72">
        <f>ROUND(ROUND(F141*O148,0)*R149,0)-T150</f>
        <v>267</v>
      </c>
      <c r="W150" s="11"/>
    </row>
    <row r="151" spans="1:23" ht="17.2" customHeight="1" x14ac:dyDescent="0.3">
      <c r="A151" s="7">
        <v>41</v>
      </c>
      <c r="B151" s="9">
        <v>1231</v>
      </c>
      <c r="C151" s="6" t="s">
        <v>547</v>
      </c>
      <c r="D151" s="176"/>
      <c r="E151" s="212" t="s">
        <v>546</v>
      </c>
      <c r="F151" s="33"/>
      <c r="G151" s="33"/>
      <c r="H151" s="33"/>
      <c r="I151" s="53"/>
      <c r="J151" s="60"/>
      <c r="K151" s="1"/>
      <c r="L151" s="1"/>
      <c r="M151" s="1"/>
      <c r="N151" s="1"/>
      <c r="O151" s="45"/>
      <c r="P151" s="44"/>
      <c r="Q151" s="47"/>
      <c r="R151" s="147"/>
      <c r="S151" s="48"/>
      <c r="T151" s="48"/>
      <c r="U151" s="48"/>
      <c r="V151" s="66">
        <f>ROUND(F153,0)</f>
        <v>734</v>
      </c>
      <c r="W151" s="11"/>
    </row>
    <row r="152" spans="1:23" ht="17.2" customHeight="1" x14ac:dyDescent="0.3">
      <c r="A152" s="7">
        <v>41</v>
      </c>
      <c r="B152" s="9">
        <v>1631</v>
      </c>
      <c r="C152" s="6" t="s">
        <v>545</v>
      </c>
      <c r="D152" s="176"/>
      <c r="E152" s="213"/>
      <c r="F152" s="1"/>
      <c r="G152" s="1"/>
      <c r="H152" s="1"/>
      <c r="I152" s="107"/>
      <c r="J152" s="54"/>
      <c r="K152" s="1"/>
      <c r="L152" s="1"/>
      <c r="M152" s="1"/>
      <c r="N152" s="1"/>
      <c r="O152" s="41"/>
      <c r="P152" s="40"/>
      <c r="Q152" s="94"/>
      <c r="R152" s="114"/>
      <c r="S152" s="172" t="s">
        <v>388</v>
      </c>
      <c r="T152" s="50">
        <v>5</v>
      </c>
      <c r="U152" s="143" t="s">
        <v>436</v>
      </c>
      <c r="V152" s="66">
        <f>ROUND(F153,0)-T152</f>
        <v>729</v>
      </c>
      <c r="W152" s="11"/>
    </row>
    <row r="153" spans="1:23" ht="17.2" customHeight="1" x14ac:dyDescent="0.3">
      <c r="A153" s="7">
        <v>41</v>
      </c>
      <c r="B153" s="9">
        <v>1232</v>
      </c>
      <c r="C153" s="6" t="s">
        <v>544</v>
      </c>
      <c r="D153" s="176"/>
      <c r="E153" s="42"/>
      <c r="F153" s="112">
        <v>734</v>
      </c>
      <c r="G153" s="1" t="s">
        <v>15</v>
      </c>
      <c r="H153" s="1"/>
      <c r="I153" s="107"/>
      <c r="J153" s="54"/>
      <c r="K153" s="1"/>
      <c r="L153" s="1"/>
      <c r="M153" s="1"/>
      <c r="N153" s="1"/>
      <c r="O153" s="41"/>
      <c r="P153" s="212" t="s">
        <v>534</v>
      </c>
      <c r="Q153" s="108" t="s">
        <v>386</v>
      </c>
      <c r="R153" s="121">
        <v>0.95</v>
      </c>
      <c r="S153" s="48"/>
      <c r="T153" s="48"/>
      <c r="U153" s="48"/>
      <c r="V153" s="66">
        <f>ROUND(F153*R153,0)</f>
        <v>697</v>
      </c>
      <c r="W153" s="11"/>
    </row>
    <row r="154" spans="1:23" ht="17.2" customHeight="1" x14ac:dyDescent="0.3">
      <c r="A154" s="7">
        <v>41</v>
      </c>
      <c r="B154" s="9">
        <v>1632</v>
      </c>
      <c r="C154" s="6" t="s">
        <v>543</v>
      </c>
      <c r="D154" s="176"/>
      <c r="E154" s="42"/>
      <c r="F154" s="107"/>
      <c r="G154" s="107"/>
      <c r="H154" s="1"/>
      <c r="I154" s="107"/>
      <c r="J154" s="54"/>
      <c r="K154" s="4"/>
      <c r="L154" s="4"/>
      <c r="M154" s="4"/>
      <c r="N154" s="4"/>
      <c r="O154" s="20"/>
      <c r="P154" s="223"/>
      <c r="Q154" s="94"/>
      <c r="R154" s="119"/>
      <c r="S154" s="172" t="s">
        <v>388</v>
      </c>
      <c r="T154" s="50">
        <v>5</v>
      </c>
      <c r="U154" s="143" t="s">
        <v>436</v>
      </c>
      <c r="V154" s="66">
        <f>ROUND(F153*R153,0)-T154</f>
        <v>692</v>
      </c>
      <c r="W154" s="11"/>
    </row>
    <row r="155" spans="1:23" ht="17.2" customHeight="1" x14ac:dyDescent="0.3">
      <c r="A155" s="7">
        <v>41</v>
      </c>
      <c r="B155" s="9">
        <v>1633</v>
      </c>
      <c r="C155" s="6" t="s">
        <v>542</v>
      </c>
      <c r="D155" s="176"/>
      <c r="E155" s="42"/>
      <c r="H155" s="1"/>
      <c r="I155" s="115"/>
      <c r="J155" s="41"/>
      <c r="K155" s="216" t="s">
        <v>541</v>
      </c>
      <c r="L155" s="212" t="s">
        <v>390</v>
      </c>
      <c r="M155" s="33"/>
      <c r="N155" s="47"/>
      <c r="O155" s="148"/>
      <c r="P155" s="44"/>
      <c r="Q155" s="47"/>
      <c r="R155" s="120"/>
      <c r="S155" s="118"/>
      <c r="T155" s="118"/>
      <c r="U155" s="118"/>
      <c r="V155" s="66">
        <f>ROUND(F153*O156,0)</f>
        <v>514</v>
      </c>
      <c r="W155" s="11"/>
    </row>
    <row r="156" spans="1:23" ht="17.2" customHeight="1" x14ac:dyDescent="0.3">
      <c r="A156" s="7">
        <v>41</v>
      </c>
      <c r="B156" s="9">
        <v>1634</v>
      </c>
      <c r="C156" s="6" t="s">
        <v>540</v>
      </c>
      <c r="D156" s="176"/>
      <c r="E156" s="42"/>
      <c r="F156" s="1"/>
      <c r="G156" s="1"/>
      <c r="H156" s="1"/>
      <c r="I156" s="115"/>
      <c r="J156" s="41"/>
      <c r="K156" s="225"/>
      <c r="L156" s="213"/>
      <c r="M156" s="1"/>
      <c r="N156" s="108" t="s">
        <v>386</v>
      </c>
      <c r="O156" s="56">
        <v>0.7</v>
      </c>
      <c r="P156" s="40"/>
      <c r="Q156" s="94"/>
      <c r="R156" s="119"/>
      <c r="S156" s="168" t="s">
        <v>388</v>
      </c>
      <c r="T156" s="47">
        <v>5</v>
      </c>
      <c r="U156" s="148" t="s">
        <v>436</v>
      </c>
      <c r="V156" s="66">
        <f>ROUND(F153*O156,0)-T156</f>
        <v>509</v>
      </c>
      <c r="W156" s="11"/>
    </row>
    <row r="157" spans="1:23" ht="17.2" customHeight="1" x14ac:dyDescent="0.3">
      <c r="A157" s="7">
        <v>41</v>
      </c>
      <c r="B157" s="9">
        <v>1635</v>
      </c>
      <c r="C157" s="6" t="s">
        <v>539</v>
      </c>
      <c r="D157" s="176"/>
      <c r="E157" s="42"/>
      <c r="F157" s="38"/>
      <c r="G157" s="107"/>
      <c r="H157" s="1"/>
      <c r="I157" s="115"/>
      <c r="J157" s="41"/>
      <c r="K157" s="225"/>
      <c r="L157" s="213"/>
      <c r="M157" s="1"/>
      <c r="N157" s="108"/>
      <c r="O157" s="56"/>
      <c r="P157" s="212" t="s">
        <v>534</v>
      </c>
      <c r="Q157" s="47" t="s">
        <v>386</v>
      </c>
      <c r="R157" s="120">
        <v>0.95</v>
      </c>
      <c r="S157" s="111"/>
      <c r="T157" s="111"/>
      <c r="U157" s="111"/>
      <c r="V157" s="72">
        <f>ROUND(ROUND(F153*O156,0)*R157,0)</f>
        <v>488</v>
      </c>
      <c r="W157" s="11"/>
    </row>
    <row r="158" spans="1:23" ht="17.2" customHeight="1" x14ac:dyDescent="0.3">
      <c r="A158" s="7">
        <v>41</v>
      </c>
      <c r="B158" s="9">
        <v>1636</v>
      </c>
      <c r="C158" s="6" t="s">
        <v>538</v>
      </c>
      <c r="D158" s="102"/>
      <c r="E158" s="42"/>
      <c r="F158" s="38"/>
      <c r="G158" s="107"/>
      <c r="H158" s="1"/>
      <c r="I158" s="115"/>
      <c r="J158" s="41"/>
      <c r="K158" s="225"/>
      <c r="L158" s="223"/>
      <c r="M158" s="1"/>
      <c r="N158" s="57"/>
      <c r="O158" s="61"/>
      <c r="P158" s="223"/>
      <c r="Q158" s="94"/>
      <c r="R158" s="119"/>
      <c r="S158" s="173" t="s">
        <v>388</v>
      </c>
      <c r="T158" s="50">
        <v>5</v>
      </c>
      <c r="U158" s="143" t="s">
        <v>436</v>
      </c>
      <c r="V158" s="72">
        <f>ROUND(ROUND(F153*O156,0)*R157,0)-T158</f>
        <v>483</v>
      </c>
      <c r="W158" s="11"/>
    </row>
    <row r="159" spans="1:23" ht="17.2" customHeight="1" x14ac:dyDescent="0.3">
      <c r="A159" s="7">
        <v>41</v>
      </c>
      <c r="B159" s="9">
        <v>1637</v>
      </c>
      <c r="C159" s="6" t="s">
        <v>537</v>
      </c>
      <c r="D159" s="102"/>
      <c r="E159" s="42"/>
      <c r="F159" s="38"/>
      <c r="G159" s="107"/>
      <c r="H159" s="1"/>
      <c r="I159" s="115"/>
      <c r="J159" s="41"/>
      <c r="K159" s="175"/>
      <c r="L159" s="212" t="s">
        <v>389</v>
      </c>
      <c r="M159" s="33"/>
      <c r="N159" s="47"/>
      <c r="O159" s="148"/>
      <c r="P159" s="44"/>
      <c r="Q159" s="47"/>
      <c r="R159" s="120"/>
      <c r="S159" s="118"/>
      <c r="T159" s="118"/>
      <c r="U159" s="118"/>
      <c r="V159" s="66">
        <f>ROUND(F153*O160,0)</f>
        <v>367</v>
      </c>
      <c r="W159" s="11"/>
    </row>
    <row r="160" spans="1:23" ht="17.2" customHeight="1" x14ac:dyDescent="0.3">
      <c r="A160" s="7">
        <v>41</v>
      </c>
      <c r="B160" s="9">
        <v>1638</v>
      </c>
      <c r="C160" s="6" t="s">
        <v>536</v>
      </c>
      <c r="D160" s="102"/>
      <c r="E160" s="42"/>
      <c r="F160" s="38"/>
      <c r="G160" s="107"/>
      <c r="H160" s="1"/>
      <c r="I160" s="115"/>
      <c r="J160" s="41"/>
      <c r="K160" s="175"/>
      <c r="L160" s="213"/>
      <c r="M160" s="1"/>
      <c r="N160" s="108" t="s">
        <v>386</v>
      </c>
      <c r="O160" s="56">
        <v>0.5</v>
      </c>
      <c r="P160" s="4"/>
      <c r="Q160" s="94"/>
      <c r="R160" s="119"/>
      <c r="S160" s="168" t="s">
        <v>388</v>
      </c>
      <c r="T160" s="47">
        <v>5</v>
      </c>
      <c r="U160" s="148" t="s">
        <v>436</v>
      </c>
      <c r="V160" s="66">
        <f>ROUND(F153*O160,0)-T160</f>
        <v>362</v>
      </c>
      <c r="W160" s="11"/>
    </row>
    <row r="161" spans="1:23" ht="17.2" customHeight="1" x14ac:dyDescent="0.3">
      <c r="A161" s="7">
        <v>41</v>
      </c>
      <c r="B161" s="9">
        <v>1639</v>
      </c>
      <c r="C161" s="6" t="s">
        <v>535</v>
      </c>
      <c r="D161" s="102"/>
      <c r="E161" s="42"/>
      <c r="F161" s="38"/>
      <c r="G161" s="107"/>
      <c r="H161" s="1"/>
      <c r="I161" s="115"/>
      <c r="J161" s="41"/>
      <c r="K161" s="175"/>
      <c r="L161" s="213"/>
      <c r="M161" s="1"/>
      <c r="N161" s="108"/>
      <c r="O161" s="56"/>
      <c r="P161" s="212" t="s">
        <v>534</v>
      </c>
      <c r="Q161" s="47" t="s">
        <v>386</v>
      </c>
      <c r="R161" s="120">
        <v>0.95</v>
      </c>
      <c r="S161" s="111"/>
      <c r="T161" s="111"/>
      <c r="U161" s="111"/>
      <c r="V161" s="72">
        <f>ROUND(ROUND(F153*O160,0)*R161,0)</f>
        <v>349</v>
      </c>
      <c r="W161" s="11"/>
    </row>
    <row r="162" spans="1:23" ht="17.2" customHeight="1" x14ac:dyDescent="0.3">
      <c r="A162" s="7">
        <v>41</v>
      </c>
      <c r="B162" s="9">
        <v>1640</v>
      </c>
      <c r="C162" s="6" t="s">
        <v>533</v>
      </c>
      <c r="D162" s="161"/>
      <c r="E162" s="42"/>
      <c r="F162" s="107"/>
      <c r="G162" s="57"/>
      <c r="H162" s="4"/>
      <c r="I162" s="27"/>
      <c r="J162" s="20"/>
      <c r="K162" s="174"/>
      <c r="L162" s="223"/>
      <c r="M162" s="4"/>
      <c r="N162" s="57"/>
      <c r="O162" s="61"/>
      <c r="P162" s="223"/>
      <c r="Q162" s="94"/>
      <c r="R162" s="119"/>
      <c r="S162" s="173" t="s">
        <v>388</v>
      </c>
      <c r="T162" s="50">
        <v>5</v>
      </c>
      <c r="U162" s="143" t="s">
        <v>436</v>
      </c>
      <c r="V162" s="72">
        <f>ROUND(ROUND(F153*O160,0)*R161,0)-T162</f>
        <v>344</v>
      </c>
      <c r="W162" s="11"/>
    </row>
    <row r="163" spans="1:23" ht="17.2" customHeight="1" x14ac:dyDescent="0.3">
      <c r="A163" s="7">
        <v>41</v>
      </c>
      <c r="B163" s="9">
        <v>1411</v>
      </c>
      <c r="C163" s="6" t="s">
        <v>532</v>
      </c>
      <c r="D163" s="204" t="s">
        <v>531</v>
      </c>
      <c r="E163" s="33"/>
      <c r="F163" s="33"/>
      <c r="G163" s="45"/>
      <c r="H163" s="44"/>
      <c r="I163" s="53"/>
      <c r="J163" s="53"/>
      <c r="K163" s="33"/>
      <c r="L163" s="33"/>
      <c r="M163" s="33"/>
      <c r="N163" s="33"/>
      <c r="O163" s="33"/>
      <c r="P163" s="33"/>
      <c r="Q163" s="47"/>
      <c r="R163" s="147"/>
      <c r="S163" s="118"/>
      <c r="T163" s="118"/>
      <c r="U163" s="118"/>
      <c r="V163" s="66">
        <f>ROUND(F165,0)</f>
        <v>699</v>
      </c>
      <c r="W163" s="11"/>
    </row>
    <row r="164" spans="1:23" ht="17.2" customHeight="1" x14ac:dyDescent="0.3">
      <c r="A164" s="7">
        <v>41</v>
      </c>
      <c r="B164" s="9">
        <v>1412</v>
      </c>
      <c r="C164" s="6" t="s">
        <v>530</v>
      </c>
      <c r="D164" s="205"/>
      <c r="E164" s="1"/>
      <c r="F164" s="1"/>
      <c r="G164" s="41"/>
      <c r="H164" s="40"/>
      <c r="I164" s="57"/>
      <c r="J164" s="57"/>
      <c r="K164" s="4"/>
      <c r="L164" s="4"/>
      <c r="M164" s="4"/>
      <c r="N164" s="4"/>
      <c r="O164" s="4"/>
      <c r="P164" s="4"/>
      <c r="Q164" s="94"/>
      <c r="R164" s="119"/>
      <c r="S164" s="172" t="s">
        <v>388</v>
      </c>
      <c r="T164" s="50">
        <v>5</v>
      </c>
      <c r="U164" s="143" t="s">
        <v>436</v>
      </c>
      <c r="V164" s="72">
        <f>ROUND(F165,0)-T164</f>
        <v>694</v>
      </c>
      <c r="W164" s="11"/>
    </row>
    <row r="165" spans="1:23" ht="17.2" customHeight="1" x14ac:dyDescent="0.3">
      <c r="A165" s="7">
        <v>41</v>
      </c>
      <c r="B165" s="9">
        <v>1413</v>
      </c>
      <c r="C165" s="6" t="s">
        <v>529</v>
      </c>
      <c r="D165" s="205"/>
      <c r="E165" s="1"/>
      <c r="F165" s="112">
        <v>699</v>
      </c>
      <c r="G165" s="41" t="s">
        <v>15</v>
      </c>
      <c r="H165" s="218" t="s">
        <v>528</v>
      </c>
      <c r="I165" s="171"/>
      <c r="J165" s="171"/>
      <c r="K165" s="1"/>
      <c r="L165" s="1"/>
      <c r="M165" s="1"/>
      <c r="N165" s="1"/>
      <c r="O165" s="1"/>
      <c r="P165" s="1"/>
      <c r="Q165" s="108"/>
      <c r="R165" s="116"/>
      <c r="S165" s="117"/>
      <c r="T165" s="117"/>
      <c r="U165" s="117"/>
      <c r="V165" s="170">
        <f>ROUND(F165*J166,0)</f>
        <v>675</v>
      </c>
      <c r="W165" s="11"/>
    </row>
    <row r="166" spans="1:23" ht="17.2" customHeight="1" x14ac:dyDescent="0.3">
      <c r="A166" s="7">
        <v>41</v>
      </c>
      <c r="B166" s="9">
        <v>1414</v>
      </c>
      <c r="C166" s="6" t="s">
        <v>527</v>
      </c>
      <c r="D166" s="103"/>
      <c r="E166" s="4"/>
      <c r="F166" s="4"/>
      <c r="G166" s="20"/>
      <c r="H166" s="220"/>
      <c r="I166" s="94" t="s">
        <v>386</v>
      </c>
      <c r="J166" s="113">
        <v>0.96499999999999997</v>
      </c>
      <c r="K166" s="169"/>
      <c r="L166" s="169"/>
      <c r="M166" s="169"/>
      <c r="N166" s="94"/>
      <c r="O166" s="110"/>
      <c r="P166" s="4"/>
      <c r="Q166" s="94"/>
      <c r="R166" s="119"/>
      <c r="S166" s="168" t="s">
        <v>388</v>
      </c>
      <c r="T166" s="47">
        <v>5</v>
      </c>
      <c r="U166" s="148" t="s">
        <v>436</v>
      </c>
      <c r="V166" s="72">
        <f>ROUND(F165*J166,0)-T166</f>
        <v>670</v>
      </c>
      <c r="W166" s="11"/>
    </row>
    <row r="167" spans="1:23" ht="17.2" customHeight="1" x14ac:dyDescent="0.3">
      <c r="A167" s="7">
        <v>41</v>
      </c>
      <c r="B167" s="9">
        <v>1311</v>
      </c>
      <c r="C167" s="6" t="s">
        <v>526</v>
      </c>
      <c r="D167" s="43" t="s">
        <v>525</v>
      </c>
      <c r="E167" s="3"/>
      <c r="F167" s="167">
        <v>699</v>
      </c>
      <c r="G167" s="4" t="s">
        <v>15</v>
      </c>
      <c r="H167" s="3"/>
      <c r="I167" s="30"/>
      <c r="J167" s="3"/>
      <c r="K167" s="3"/>
      <c r="L167" s="3"/>
      <c r="M167" s="3"/>
      <c r="N167" s="3"/>
      <c r="O167" s="3"/>
      <c r="P167" s="3"/>
      <c r="Q167" s="30"/>
      <c r="R167" s="62"/>
      <c r="S167" s="53"/>
      <c r="T167" s="53"/>
      <c r="U167" s="53"/>
      <c r="V167" s="66">
        <f>ROUND(F167,0)</f>
        <v>699</v>
      </c>
      <c r="W167" s="11"/>
    </row>
    <row r="168" spans="1:23" ht="17.2" customHeight="1" x14ac:dyDescent="0.3">
      <c r="A168" s="7">
        <v>41</v>
      </c>
      <c r="B168" s="166">
        <v>6801</v>
      </c>
      <c r="C168" s="165" t="s">
        <v>524</v>
      </c>
      <c r="D168" s="164" t="s">
        <v>523</v>
      </c>
      <c r="E168" s="4"/>
      <c r="F168" s="4"/>
      <c r="G168" s="3"/>
      <c r="H168" s="3"/>
      <c r="I168" s="3"/>
      <c r="J168" s="3"/>
      <c r="K168" s="3"/>
      <c r="L168" s="3"/>
      <c r="M168" s="3"/>
      <c r="N168" s="3"/>
      <c r="O168" s="3"/>
      <c r="P168" s="3"/>
      <c r="Q168" s="3"/>
      <c r="R168" s="15"/>
      <c r="S168" s="15"/>
      <c r="T168" s="12">
        <v>58</v>
      </c>
      <c r="U168" s="163" t="s">
        <v>3</v>
      </c>
      <c r="V168" s="2">
        <f>ROUND(T168,0)</f>
        <v>58</v>
      </c>
      <c r="W168" s="16"/>
    </row>
    <row r="169" spans="1:23" ht="17.2" customHeight="1" x14ac:dyDescent="0.3">
      <c r="A169" s="7">
        <v>41</v>
      </c>
      <c r="B169" s="166">
        <v>6015</v>
      </c>
      <c r="C169" s="165" t="s">
        <v>522</v>
      </c>
      <c r="D169" s="164" t="s">
        <v>9</v>
      </c>
      <c r="E169" s="4"/>
      <c r="F169" s="4"/>
      <c r="G169" s="4"/>
      <c r="H169" s="3"/>
      <c r="I169" s="3"/>
      <c r="J169" s="3"/>
      <c r="K169" s="3"/>
      <c r="L169" s="3"/>
      <c r="M169" s="3"/>
      <c r="N169" s="3"/>
      <c r="O169" s="3"/>
      <c r="P169" s="3"/>
      <c r="Q169" s="3"/>
      <c r="R169" s="15"/>
      <c r="S169" s="15"/>
      <c r="T169" s="15"/>
      <c r="U169" s="163" t="s">
        <v>3</v>
      </c>
      <c r="V169" s="2"/>
      <c r="W169" s="162" t="s">
        <v>521</v>
      </c>
    </row>
    <row r="170" spans="1:23" ht="17.2" customHeight="1" x14ac:dyDescent="0.3">
      <c r="A170" s="7">
        <v>41</v>
      </c>
      <c r="B170" s="7">
        <v>6037</v>
      </c>
      <c r="C170" s="6" t="s">
        <v>520</v>
      </c>
      <c r="D170" s="214" t="s">
        <v>20</v>
      </c>
      <c r="E170" s="3" t="s">
        <v>19</v>
      </c>
      <c r="F170" s="62"/>
      <c r="G170" s="62"/>
      <c r="H170" s="62"/>
      <c r="I170" s="62"/>
      <c r="J170" s="62"/>
      <c r="K170" s="62"/>
      <c r="L170" s="62"/>
      <c r="M170" s="62"/>
      <c r="N170" s="50"/>
      <c r="O170" s="50"/>
      <c r="P170" s="3"/>
      <c r="Q170" s="3"/>
      <c r="R170" s="3"/>
      <c r="S170" s="36"/>
      <c r="T170" s="99">
        <v>15</v>
      </c>
      <c r="U170" s="15" t="s">
        <v>3</v>
      </c>
      <c r="V170" s="32">
        <f t="shared" ref="V170:V179" si="0">ROUND(T170,0)</f>
        <v>15</v>
      </c>
      <c r="W170" s="11"/>
    </row>
    <row r="171" spans="1:23" ht="17.2" customHeight="1" x14ac:dyDescent="0.3">
      <c r="A171" s="7">
        <v>41</v>
      </c>
      <c r="B171" s="7">
        <v>6035</v>
      </c>
      <c r="C171" s="6" t="s">
        <v>519</v>
      </c>
      <c r="D171" s="215"/>
      <c r="E171" s="3" t="s">
        <v>18</v>
      </c>
      <c r="F171" s="62"/>
      <c r="G171" s="62"/>
      <c r="H171" s="62"/>
      <c r="I171" s="62"/>
      <c r="J171" s="62"/>
      <c r="K171" s="62"/>
      <c r="L171" s="62"/>
      <c r="M171" s="62"/>
      <c r="N171" s="50"/>
      <c r="O171" s="50"/>
      <c r="P171" s="3"/>
      <c r="Q171" s="3"/>
      <c r="R171" s="3"/>
      <c r="S171" s="36"/>
      <c r="T171" s="99">
        <v>10</v>
      </c>
      <c r="U171" s="15" t="s">
        <v>3</v>
      </c>
      <c r="V171" s="32">
        <f t="shared" si="0"/>
        <v>10</v>
      </c>
      <c r="W171" s="11"/>
    </row>
    <row r="172" spans="1:23" ht="17.2" customHeight="1" x14ac:dyDescent="0.3">
      <c r="A172" s="7">
        <v>41</v>
      </c>
      <c r="B172" s="7">
        <v>6036</v>
      </c>
      <c r="C172" s="6" t="s">
        <v>518</v>
      </c>
      <c r="D172" s="161"/>
      <c r="E172" s="3" t="s">
        <v>17</v>
      </c>
      <c r="F172" s="62"/>
      <c r="G172" s="62"/>
      <c r="H172" s="62"/>
      <c r="I172" s="62"/>
      <c r="J172" s="62"/>
      <c r="K172" s="62"/>
      <c r="L172" s="62"/>
      <c r="M172" s="62"/>
      <c r="N172" s="50"/>
      <c r="O172" s="50"/>
      <c r="P172" s="3"/>
      <c r="Q172" s="3"/>
      <c r="R172" s="3"/>
      <c r="S172" s="36"/>
      <c r="T172" s="99">
        <v>6</v>
      </c>
      <c r="U172" s="15" t="s">
        <v>3</v>
      </c>
      <c r="V172" s="32">
        <f t="shared" si="0"/>
        <v>6</v>
      </c>
      <c r="W172" s="11"/>
    </row>
    <row r="173" spans="1:23" ht="15" customHeight="1" x14ac:dyDescent="0.3">
      <c r="A173" s="7">
        <v>41</v>
      </c>
      <c r="B173" s="9">
        <v>5060</v>
      </c>
      <c r="C173" s="6" t="s">
        <v>517</v>
      </c>
      <c r="D173" s="43" t="s">
        <v>516</v>
      </c>
      <c r="E173" s="3"/>
      <c r="F173" s="3"/>
      <c r="G173" s="3"/>
      <c r="H173" s="3"/>
      <c r="I173" s="50"/>
      <c r="J173" s="28"/>
      <c r="K173" s="3"/>
      <c r="L173" s="3"/>
      <c r="M173" s="3"/>
      <c r="N173" s="50"/>
      <c r="O173" s="111"/>
      <c r="P173" s="3"/>
      <c r="Q173" s="3"/>
      <c r="R173" s="3"/>
      <c r="S173" s="36"/>
      <c r="T173" s="99">
        <v>41</v>
      </c>
      <c r="U173" s="15" t="s">
        <v>3</v>
      </c>
      <c r="V173" s="32">
        <f t="shared" si="0"/>
        <v>41</v>
      </c>
      <c r="W173" s="11"/>
    </row>
    <row r="174" spans="1:23" ht="17.2" customHeight="1" x14ac:dyDescent="0.3">
      <c r="A174" s="7">
        <v>41</v>
      </c>
      <c r="B174" s="9">
        <v>5050</v>
      </c>
      <c r="C174" s="6" t="s">
        <v>515</v>
      </c>
      <c r="D174" s="43" t="s">
        <v>514</v>
      </c>
      <c r="E174" s="3"/>
      <c r="F174" s="3"/>
      <c r="G174" s="3"/>
      <c r="H174" s="3"/>
      <c r="I174" s="50"/>
      <c r="J174" s="28"/>
      <c r="K174" s="3"/>
      <c r="L174" s="3"/>
      <c r="M174" s="3"/>
      <c r="N174" s="50"/>
      <c r="O174" s="111"/>
      <c r="P174" s="3"/>
      <c r="Q174" s="3"/>
      <c r="R174" s="3"/>
      <c r="S174" s="36"/>
      <c r="T174" s="99">
        <v>30</v>
      </c>
      <c r="U174" s="15" t="s">
        <v>3</v>
      </c>
      <c r="V174" s="32">
        <f t="shared" si="0"/>
        <v>30</v>
      </c>
      <c r="W174" s="11"/>
    </row>
    <row r="175" spans="1:23" ht="17.2" customHeight="1" x14ac:dyDescent="0.3">
      <c r="A175" s="7">
        <v>41</v>
      </c>
      <c r="B175" s="9">
        <v>6040</v>
      </c>
      <c r="C175" s="6" t="s">
        <v>513</v>
      </c>
      <c r="D175" s="43" t="s">
        <v>512</v>
      </c>
      <c r="E175" s="3"/>
      <c r="F175" s="62"/>
      <c r="G175" s="62"/>
      <c r="H175" s="3"/>
      <c r="I175" s="30"/>
      <c r="J175" s="3"/>
      <c r="K175" s="3"/>
      <c r="L175" s="3"/>
      <c r="M175" s="3"/>
      <c r="N175" s="3"/>
      <c r="O175" s="3"/>
      <c r="P175" s="3"/>
      <c r="Q175" s="3"/>
      <c r="R175" s="3"/>
      <c r="S175" s="160"/>
      <c r="T175" s="99">
        <v>94</v>
      </c>
      <c r="U175" s="160" t="s">
        <v>3</v>
      </c>
      <c r="V175" s="32">
        <f t="shared" si="0"/>
        <v>94</v>
      </c>
      <c r="W175" s="29" t="s">
        <v>511</v>
      </c>
    </row>
    <row r="176" spans="1:23" ht="17.2" customHeight="1" x14ac:dyDescent="0.3">
      <c r="A176" s="7">
        <v>41</v>
      </c>
      <c r="B176" s="9">
        <v>6031</v>
      </c>
      <c r="C176" s="6" t="s">
        <v>510</v>
      </c>
      <c r="D176" s="214" t="s">
        <v>509</v>
      </c>
      <c r="E176" s="137" t="s">
        <v>508</v>
      </c>
      <c r="F176" s="62"/>
      <c r="G176" s="62"/>
      <c r="H176" s="3"/>
      <c r="I176" s="30"/>
      <c r="J176" s="3"/>
      <c r="K176" s="3"/>
      <c r="L176" s="3"/>
      <c r="M176" s="3"/>
      <c r="N176" s="3"/>
      <c r="O176" s="3"/>
      <c r="P176" s="3"/>
      <c r="Q176" s="3"/>
      <c r="R176" s="3"/>
      <c r="S176" s="160"/>
      <c r="T176" s="99">
        <v>48</v>
      </c>
      <c r="U176" s="160" t="s">
        <v>3</v>
      </c>
      <c r="V176" s="32">
        <f t="shared" si="0"/>
        <v>48</v>
      </c>
      <c r="W176" s="18" t="s">
        <v>8</v>
      </c>
    </row>
    <row r="177" spans="1:23" ht="17.2" customHeight="1" x14ac:dyDescent="0.3">
      <c r="A177" s="7">
        <v>41</v>
      </c>
      <c r="B177" s="9">
        <v>6030</v>
      </c>
      <c r="C177" s="6" t="s">
        <v>507</v>
      </c>
      <c r="D177" s="221"/>
      <c r="E177" s="137" t="s">
        <v>506</v>
      </c>
      <c r="F177" s="57"/>
      <c r="G177" s="57"/>
      <c r="H177" s="4"/>
      <c r="I177" s="27"/>
      <c r="J177" s="4"/>
      <c r="K177" s="4"/>
      <c r="L177" s="4"/>
      <c r="M177" s="4"/>
      <c r="N177" s="4"/>
      <c r="O177" s="4"/>
      <c r="P177" s="4"/>
      <c r="Q177" s="3"/>
      <c r="R177" s="3"/>
      <c r="S177" s="134"/>
      <c r="T177" s="106">
        <v>20</v>
      </c>
      <c r="U177" s="141" t="s">
        <v>3</v>
      </c>
      <c r="V177" s="32">
        <f t="shared" si="0"/>
        <v>20</v>
      </c>
      <c r="W177" s="16"/>
    </row>
    <row r="178" spans="1:23" ht="17.2" customHeight="1" x14ac:dyDescent="0.3">
      <c r="A178" s="7">
        <v>41</v>
      </c>
      <c r="B178" s="9">
        <v>5010</v>
      </c>
      <c r="C178" s="6" t="s">
        <v>505</v>
      </c>
      <c r="D178" s="43" t="s">
        <v>7</v>
      </c>
      <c r="E178" s="3"/>
      <c r="F178" s="3"/>
      <c r="G178" s="3"/>
      <c r="H178" s="3"/>
      <c r="I178" s="50"/>
      <c r="J178" s="28"/>
      <c r="K178" s="3"/>
      <c r="L178" s="3"/>
      <c r="M178" s="3"/>
      <c r="N178" s="50"/>
      <c r="O178" s="111"/>
      <c r="P178" s="3"/>
      <c r="Q178" s="3"/>
      <c r="R178" s="3"/>
      <c r="S178" s="36"/>
      <c r="T178" s="99">
        <v>150</v>
      </c>
      <c r="U178" s="15" t="s">
        <v>3</v>
      </c>
      <c r="V178" s="32">
        <f t="shared" si="0"/>
        <v>150</v>
      </c>
      <c r="W178" s="16" t="s">
        <v>6</v>
      </c>
    </row>
    <row r="179" spans="1:23" ht="17.2" customHeight="1" x14ac:dyDescent="0.3">
      <c r="A179" s="7">
        <v>41</v>
      </c>
      <c r="B179" s="9">
        <v>5070</v>
      </c>
      <c r="C179" s="6" t="s">
        <v>504</v>
      </c>
      <c r="D179" s="43" t="s">
        <v>430</v>
      </c>
      <c r="E179" s="3"/>
      <c r="F179" s="3"/>
      <c r="G179" s="3"/>
      <c r="H179" s="3"/>
      <c r="I179" s="50"/>
      <c r="J179" s="28"/>
      <c r="K179" s="3"/>
      <c r="L179" s="3"/>
      <c r="M179" s="3"/>
      <c r="N179" s="50"/>
      <c r="O179" s="111"/>
      <c r="P179" s="3"/>
      <c r="Q179" s="3"/>
      <c r="R179" s="3"/>
      <c r="S179" s="36"/>
      <c r="T179" s="99">
        <v>30</v>
      </c>
      <c r="U179" s="15" t="s">
        <v>3</v>
      </c>
      <c r="V179" s="32">
        <f t="shared" si="0"/>
        <v>30</v>
      </c>
      <c r="W179" s="29" t="s">
        <v>8</v>
      </c>
    </row>
    <row r="180" spans="1:23" ht="17.2" customHeight="1" x14ac:dyDescent="0.3">
      <c r="A180" s="7">
        <v>41</v>
      </c>
      <c r="B180" s="9">
        <v>6590</v>
      </c>
      <c r="C180" s="6" t="s">
        <v>503</v>
      </c>
      <c r="D180" s="137" t="s">
        <v>502</v>
      </c>
      <c r="E180" s="137" t="s">
        <v>501</v>
      </c>
      <c r="F180" s="33"/>
      <c r="G180" s="45"/>
      <c r="H180" s="3"/>
      <c r="I180" s="50"/>
      <c r="J180" s="28"/>
      <c r="K180" s="3"/>
      <c r="L180" s="3"/>
      <c r="M180" s="3"/>
      <c r="N180" s="50"/>
      <c r="O180" s="111"/>
      <c r="P180" s="3"/>
      <c r="Q180" s="3"/>
      <c r="R180" s="3"/>
      <c r="S180" s="36"/>
      <c r="T180" s="30"/>
      <c r="U180" s="15"/>
      <c r="V180" s="32">
        <f>ROUND(F181,0)</f>
        <v>21</v>
      </c>
      <c r="W180" s="11" t="s">
        <v>385</v>
      </c>
    </row>
    <row r="181" spans="1:23" ht="17.2" customHeight="1" x14ac:dyDescent="0.3">
      <c r="A181" s="7">
        <v>41</v>
      </c>
      <c r="B181" s="9">
        <v>6592</v>
      </c>
      <c r="C181" s="6" t="s">
        <v>500</v>
      </c>
      <c r="D181" s="55"/>
      <c r="E181" s="55"/>
      <c r="F181" s="4">
        <v>21</v>
      </c>
      <c r="G181" s="20" t="s">
        <v>496</v>
      </c>
      <c r="H181" s="3" t="s">
        <v>495</v>
      </c>
      <c r="I181" s="50"/>
      <c r="J181" s="28"/>
      <c r="K181" s="3"/>
      <c r="L181" s="3"/>
      <c r="M181" s="3"/>
      <c r="N181" s="50"/>
      <c r="O181" s="111"/>
      <c r="P181" s="3"/>
      <c r="Q181" s="30"/>
      <c r="R181" s="15"/>
      <c r="S181" s="36"/>
      <c r="T181" s="50" t="s">
        <v>440</v>
      </c>
      <c r="U181" s="159">
        <v>0.7</v>
      </c>
      <c r="V181" s="32">
        <f>ROUND(F181*U181,0)</f>
        <v>15</v>
      </c>
      <c r="W181" s="11"/>
    </row>
    <row r="182" spans="1:23" ht="17.2" customHeight="1" x14ac:dyDescent="0.3">
      <c r="A182" s="7">
        <v>41</v>
      </c>
      <c r="B182" s="9">
        <v>6591</v>
      </c>
      <c r="C182" s="6" t="s">
        <v>499</v>
      </c>
      <c r="D182" s="55"/>
      <c r="E182" s="137" t="s">
        <v>498</v>
      </c>
      <c r="F182" s="33"/>
      <c r="G182" s="45"/>
      <c r="H182" s="3"/>
      <c r="I182" s="50"/>
      <c r="J182" s="28"/>
      <c r="K182" s="3"/>
      <c r="L182" s="3"/>
      <c r="M182" s="3"/>
      <c r="N182" s="50"/>
      <c r="O182" s="111"/>
      <c r="P182" s="3"/>
      <c r="Q182" s="3"/>
      <c r="R182" s="3"/>
      <c r="S182" s="36"/>
      <c r="T182" s="30"/>
      <c r="U182" s="15"/>
      <c r="V182" s="32">
        <f>ROUND(F183,0)</f>
        <v>10</v>
      </c>
      <c r="W182" s="11"/>
    </row>
    <row r="183" spans="1:23" ht="17.2" customHeight="1" x14ac:dyDescent="0.3">
      <c r="A183" s="7">
        <v>41</v>
      </c>
      <c r="B183" s="9">
        <v>6593</v>
      </c>
      <c r="C183" s="6" t="s">
        <v>497</v>
      </c>
      <c r="D183" s="13"/>
      <c r="E183" s="17"/>
      <c r="F183" s="4">
        <v>10</v>
      </c>
      <c r="G183" s="20" t="s">
        <v>496</v>
      </c>
      <c r="H183" s="3" t="s">
        <v>495</v>
      </c>
      <c r="I183" s="50"/>
      <c r="J183" s="28"/>
      <c r="K183" s="3"/>
      <c r="L183" s="3"/>
      <c r="M183" s="3"/>
      <c r="N183" s="50"/>
      <c r="O183" s="111"/>
      <c r="P183" s="3"/>
      <c r="Q183" s="30"/>
      <c r="R183" s="15"/>
      <c r="S183" s="36"/>
      <c r="T183" s="50" t="s">
        <v>440</v>
      </c>
      <c r="U183" s="159">
        <v>0.7</v>
      </c>
      <c r="V183" s="32">
        <f>ROUND(F183*U183,0)</f>
        <v>7</v>
      </c>
      <c r="W183" s="11"/>
    </row>
    <row r="184" spans="1:23" ht="17.2" customHeight="1" x14ac:dyDescent="0.3">
      <c r="A184" s="7">
        <v>41</v>
      </c>
      <c r="B184" s="7">
        <v>7590</v>
      </c>
      <c r="C184" s="6" t="s">
        <v>494</v>
      </c>
      <c r="D184" s="210" t="s">
        <v>16</v>
      </c>
      <c r="E184" s="40" t="s">
        <v>384</v>
      </c>
      <c r="F184" s="3"/>
      <c r="G184" s="3"/>
      <c r="H184" s="62"/>
      <c r="I184" s="62"/>
      <c r="J184" s="62"/>
      <c r="K184" s="62"/>
      <c r="L184" s="62"/>
      <c r="M184" s="62"/>
      <c r="N184" s="50"/>
      <c r="O184" s="50"/>
      <c r="P184" s="3"/>
      <c r="Q184" s="30"/>
      <c r="R184" s="15"/>
      <c r="S184" s="36"/>
      <c r="T184" s="99">
        <v>500</v>
      </c>
      <c r="U184" s="15" t="s">
        <v>3</v>
      </c>
      <c r="V184" s="32">
        <f>ROUND(T184,0)</f>
        <v>500</v>
      </c>
      <c r="W184" s="18" t="s">
        <v>8</v>
      </c>
    </row>
    <row r="185" spans="1:23" ht="17.2" customHeight="1" x14ac:dyDescent="0.3">
      <c r="A185" s="7">
        <v>41</v>
      </c>
      <c r="B185" s="9">
        <v>7591</v>
      </c>
      <c r="C185" s="6" t="s">
        <v>493</v>
      </c>
      <c r="D185" s="211"/>
      <c r="E185" s="40" t="s">
        <v>383</v>
      </c>
      <c r="F185" s="33"/>
      <c r="G185" s="33"/>
      <c r="H185" s="145"/>
      <c r="I185" s="145"/>
      <c r="J185" s="145"/>
      <c r="K185" s="145"/>
      <c r="L185" s="145"/>
      <c r="M185" s="145"/>
      <c r="N185" s="50"/>
      <c r="O185" s="50"/>
      <c r="P185" s="3"/>
      <c r="Q185" s="50"/>
      <c r="R185" s="3"/>
      <c r="S185" s="33"/>
      <c r="T185" s="99">
        <v>250</v>
      </c>
      <c r="U185" s="15" t="s">
        <v>3</v>
      </c>
      <c r="V185" s="32">
        <f>ROUND(T185,0)</f>
        <v>250</v>
      </c>
      <c r="W185" s="11"/>
    </row>
    <row r="186" spans="1:23" ht="17.2" customHeight="1" x14ac:dyDescent="0.3">
      <c r="A186" s="7">
        <v>41</v>
      </c>
      <c r="B186" s="9">
        <v>7592</v>
      </c>
      <c r="C186" s="6" t="s">
        <v>492</v>
      </c>
      <c r="D186" s="222"/>
      <c r="E186" s="5" t="s">
        <v>491</v>
      </c>
      <c r="F186" s="33"/>
      <c r="G186" s="33"/>
      <c r="H186" s="145"/>
      <c r="I186" s="145"/>
      <c r="J186" s="145"/>
      <c r="K186" s="145"/>
      <c r="L186" s="145"/>
      <c r="M186" s="145"/>
      <c r="N186" s="50"/>
      <c r="O186" s="50"/>
      <c r="P186" s="3"/>
      <c r="Q186" s="50"/>
      <c r="R186" s="3"/>
      <c r="S186" s="33"/>
      <c r="T186" s="99">
        <v>50</v>
      </c>
      <c r="U186" s="15" t="s">
        <v>3</v>
      </c>
      <c r="V186" s="32">
        <f>ROUND(T186,0)</f>
        <v>50</v>
      </c>
      <c r="W186" s="11"/>
    </row>
    <row r="187" spans="1:23" ht="17.2" customHeight="1" x14ac:dyDescent="0.3">
      <c r="A187" s="7">
        <v>41</v>
      </c>
      <c r="B187" s="9">
        <v>6880</v>
      </c>
      <c r="C187" s="6" t="s">
        <v>490</v>
      </c>
      <c r="D187" s="5" t="s">
        <v>489</v>
      </c>
      <c r="E187" s="3"/>
      <c r="F187" s="33"/>
      <c r="G187" s="33"/>
      <c r="H187" s="145"/>
      <c r="I187" s="145"/>
      <c r="J187" s="145"/>
      <c r="K187" s="145"/>
      <c r="L187" s="145"/>
      <c r="M187" s="145"/>
      <c r="N187" s="50"/>
      <c r="O187" s="50"/>
      <c r="P187" s="3"/>
      <c r="Q187" s="50"/>
      <c r="R187" s="3"/>
      <c r="S187" s="33"/>
      <c r="T187" s="99">
        <v>480</v>
      </c>
      <c r="U187" s="15" t="s">
        <v>3</v>
      </c>
      <c r="V187" s="32">
        <f>ROUND(T187,0)</f>
        <v>480</v>
      </c>
      <c r="W187" s="11"/>
    </row>
    <row r="188" spans="1:23" ht="17.2" customHeight="1" x14ac:dyDescent="0.3">
      <c r="A188" s="7">
        <v>41</v>
      </c>
      <c r="B188" s="9">
        <v>5240</v>
      </c>
      <c r="C188" s="6" t="s">
        <v>488</v>
      </c>
      <c r="D188" s="210" t="s">
        <v>487</v>
      </c>
      <c r="E188" s="3" t="s">
        <v>486</v>
      </c>
      <c r="F188" s="33">
        <v>57</v>
      </c>
      <c r="G188" s="45" t="s">
        <v>474</v>
      </c>
      <c r="H188" s="140" t="s">
        <v>485</v>
      </c>
      <c r="I188" s="136"/>
      <c r="J188" s="136"/>
      <c r="K188" s="136"/>
      <c r="L188" s="136"/>
      <c r="M188" s="136"/>
      <c r="N188" s="47"/>
      <c r="O188" s="47"/>
      <c r="P188" s="33"/>
      <c r="Q188" s="47"/>
      <c r="R188" s="33"/>
      <c r="S188" s="33"/>
      <c r="T188" s="49"/>
      <c r="U188" s="158"/>
      <c r="V188" s="32"/>
      <c r="W188" s="11"/>
    </row>
    <row r="189" spans="1:23" ht="17.2" customHeight="1" x14ac:dyDescent="0.3">
      <c r="A189" s="7">
        <v>41</v>
      </c>
      <c r="B189" s="9">
        <v>5241</v>
      </c>
      <c r="C189" s="6" t="s">
        <v>484</v>
      </c>
      <c r="D189" s="211"/>
      <c r="E189" s="3" t="s">
        <v>483</v>
      </c>
      <c r="F189" s="33">
        <v>25</v>
      </c>
      <c r="G189" s="45" t="s">
        <v>474</v>
      </c>
      <c r="H189" s="139" t="s">
        <v>482</v>
      </c>
      <c r="I189" s="133"/>
      <c r="J189" s="133"/>
      <c r="K189" s="133"/>
      <c r="L189" s="133"/>
      <c r="M189" s="133"/>
      <c r="N189" s="108"/>
      <c r="O189" s="108"/>
      <c r="P189" s="1"/>
      <c r="Q189" s="108"/>
      <c r="R189" s="1"/>
      <c r="S189" s="1"/>
      <c r="T189" s="115"/>
      <c r="U189" s="157"/>
      <c r="V189" s="32"/>
      <c r="W189" s="11"/>
    </row>
    <row r="190" spans="1:23" ht="17.2" customHeight="1" x14ac:dyDescent="0.3">
      <c r="A190" s="7">
        <v>41</v>
      </c>
      <c r="B190" s="9">
        <v>5242</v>
      </c>
      <c r="C190" s="6" t="s">
        <v>481</v>
      </c>
      <c r="D190" s="8"/>
      <c r="E190" s="3" t="s">
        <v>480</v>
      </c>
      <c r="F190" s="33">
        <v>14</v>
      </c>
      <c r="G190" s="45" t="s">
        <v>474</v>
      </c>
      <c r="H190" s="139"/>
      <c r="I190" s="133"/>
      <c r="J190" s="133"/>
      <c r="K190" s="133"/>
      <c r="L190" s="133"/>
      <c r="M190" s="133"/>
      <c r="N190" s="108"/>
      <c r="O190" s="108"/>
      <c r="P190" s="1"/>
      <c r="Q190" s="108"/>
      <c r="R190" s="1"/>
      <c r="S190" s="1"/>
      <c r="T190" s="115"/>
      <c r="U190" s="157"/>
      <c r="V190" s="32"/>
      <c r="W190" s="11"/>
    </row>
    <row r="191" spans="1:23" ht="17.2" customHeight="1" x14ac:dyDescent="0.3">
      <c r="A191" s="7">
        <v>41</v>
      </c>
      <c r="B191" s="9">
        <v>5243</v>
      </c>
      <c r="C191" s="6" t="s">
        <v>479</v>
      </c>
      <c r="D191" s="8"/>
      <c r="E191" s="3" t="s">
        <v>478</v>
      </c>
      <c r="F191" s="33">
        <v>10</v>
      </c>
      <c r="G191" s="45" t="s">
        <v>474</v>
      </c>
      <c r="H191" s="139" t="s">
        <v>477</v>
      </c>
      <c r="I191" s="133"/>
      <c r="J191" s="133"/>
      <c r="K191" s="133"/>
      <c r="L191" s="133"/>
      <c r="M191" s="133"/>
      <c r="N191" s="108"/>
      <c r="O191" s="108"/>
      <c r="P191" s="1"/>
      <c r="Q191" s="108"/>
      <c r="R191" s="1"/>
      <c r="S191" s="1"/>
      <c r="T191" s="115"/>
      <c r="U191" s="157"/>
      <c r="V191" s="32"/>
      <c r="W191" s="11"/>
    </row>
    <row r="192" spans="1:23" ht="17.2" customHeight="1" x14ac:dyDescent="0.3">
      <c r="A192" s="7">
        <v>41</v>
      </c>
      <c r="B192" s="9">
        <v>5244</v>
      </c>
      <c r="C192" s="6" t="s">
        <v>476</v>
      </c>
      <c r="D192" s="144"/>
      <c r="E192" s="1" t="s">
        <v>475</v>
      </c>
      <c r="F192" s="33">
        <v>7</v>
      </c>
      <c r="G192" s="34" t="s">
        <v>474</v>
      </c>
      <c r="H192" s="129"/>
      <c r="I192" s="128"/>
      <c r="J192" s="128"/>
      <c r="K192" s="128"/>
      <c r="L192" s="128"/>
      <c r="M192" s="128"/>
      <c r="N192" s="94"/>
      <c r="O192" s="94"/>
      <c r="P192" s="4"/>
      <c r="Q192" s="94"/>
      <c r="R192" s="4"/>
      <c r="S192" s="4"/>
      <c r="T192" s="27"/>
      <c r="U192" s="35"/>
      <c r="V192" s="32"/>
      <c r="W192" s="16"/>
    </row>
    <row r="193" spans="1:25" ht="17.2" customHeight="1" x14ac:dyDescent="0.3">
      <c r="A193" s="7">
        <v>41</v>
      </c>
      <c r="B193" s="9">
        <v>6715</v>
      </c>
      <c r="C193" s="6" t="s">
        <v>473</v>
      </c>
      <c r="D193" s="214" t="s">
        <v>5</v>
      </c>
      <c r="E193" s="204" t="s">
        <v>472</v>
      </c>
      <c r="F193" s="100"/>
      <c r="G193" s="101"/>
      <c r="H193" s="3"/>
      <c r="I193" s="50"/>
      <c r="J193" s="28"/>
      <c r="K193" s="3"/>
      <c r="L193" s="3"/>
      <c r="M193" s="3"/>
      <c r="N193" s="3"/>
      <c r="O193" s="3"/>
      <c r="P193" s="3"/>
      <c r="Q193" s="12"/>
      <c r="R193" s="15"/>
      <c r="S193" s="15"/>
      <c r="T193" s="15"/>
      <c r="U193" s="15" t="s">
        <v>3</v>
      </c>
      <c r="V193" s="2"/>
      <c r="W193" s="18" t="s">
        <v>4</v>
      </c>
      <c r="Y193" s="39"/>
    </row>
    <row r="194" spans="1:25" ht="17.2" customHeight="1" x14ac:dyDescent="0.3">
      <c r="A194" s="7">
        <v>41</v>
      </c>
      <c r="B194" s="9">
        <v>6716</v>
      </c>
      <c r="C194" s="6" t="s">
        <v>471</v>
      </c>
      <c r="D194" s="215"/>
      <c r="E194" s="209"/>
      <c r="F194" s="104"/>
      <c r="G194" s="105"/>
      <c r="H194" s="3" t="s">
        <v>464</v>
      </c>
      <c r="I194" s="50"/>
      <c r="J194" s="28"/>
      <c r="K194" s="3"/>
      <c r="L194" s="3"/>
      <c r="M194" s="3"/>
      <c r="N194" s="3"/>
      <c r="O194" s="111"/>
      <c r="P194" s="27"/>
      <c r="Q194" s="46"/>
      <c r="R194" s="15"/>
      <c r="S194" s="15"/>
      <c r="T194" s="15"/>
      <c r="U194" s="15" t="s">
        <v>3</v>
      </c>
      <c r="V194" s="10"/>
      <c r="W194" s="11"/>
      <c r="Y194" s="39"/>
    </row>
    <row r="195" spans="1:25" ht="17.2" customHeight="1" x14ac:dyDescent="0.3">
      <c r="A195" s="7">
        <v>41</v>
      </c>
      <c r="B195" s="9">
        <v>6710</v>
      </c>
      <c r="C195" s="6" t="s">
        <v>470</v>
      </c>
      <c r="D195" s="215"/>
      <c r="E195" s="204" t="s">
        <v>469</v>
      </c>
      <c r="F195" s="100"/>
      <c r="G195" s="101"/>
      <c r="H195" s="3"/>
      <c r="I195" s="50"/>
      <c r="J195" s="28"/>
      <c r="K195" s="3"/>
      <c r="L195" s="3"/>
      <c r="M195" s="3"/>
      <c r="N195" s="3"/>
      <c r="O195" s="3"/>
      <c r="P195" s="3"/>
      <c r="Q195" s="12"/>
      <c r="R195" s="15"/>
      <c r="S195" s="15"/>
      <c r="T195" s="15"/>
      <c r="U195" s="15" t="s">
        <v>3</v>
      </c>
      <c r="V195" s="10"/>
      <c r="W195" s="11"/>
      <c r="Y195" s="39"/>
    </row>
    <row r="196" spans="1:25" ht="17.2" customHeight="1" x14ac:dyDescent="0.3">
      <c r="A196" s="7">
        <v>41</v>
      </c>
      <c r="B196" s="9">
        <v>6711</v>
      </c>
      <c r="C196" s="6" t="s">
        <v>468</v>
      </c>
      <c r="D196" s="102"/>
      <c r="E196" s="209"/>
      <c r="F196" s="104"/>
      <c r="G196" s="105"/>
      <c r="H196" s="3" t="s">
        <v>464</v>
      </c>
      <c r="I196" s="50"/>
      <c r="J196" s="28"/>
      <c r="K196" s="3"/>
      <c r="L196" s="3"/>
      <c r="M196" s="3"/>
      <c r="N196" s="3"/>
      <c r="O196" s="111"/>
      <c r="P196" s="27"/>
      <c r="Q196" s="46"/>
      <c r="R196" s="15"/>
      <c r="S196" s="15"/>
      <c r="T196" s="15"/>
      <c r="U196" s="15" t="s">
        <v>3</v>
      </c>
      <c r="V196" s="10"/>
      <c r="W196" s="11"/>
      <c r="Y196" s="39"/>
    </row>
    <row r="197" spans="1:25" ht="17.2" customHeight="1" x14ac:dyDescent="0.3">
      <c r="A197" s="7">
        <v>41</v>
      </c>
      <c r="B197" s="9">
        <v>6665</v>
      </c>
      <c r="C197" s="6" t="s">
        <v>467</v>
      </c>
      <c r="D197" s="102"/>
      <c r="E197" s="204" t="s">
        <v>466</v>
      </c>
      <c r="F197" s="100"/>
      <c r="G197" s="101"/>
      <c r="H197" s="3"/>
      <c r="I197" s="50"/>
      <c r="J197" s="28"/>
      <c r="K197" s="3"/>
      <c r="L197" s="3"/>
      <c r="M197" s="3"/>
      <c r="N197" s="3"/>
      <c r="O197" s="3"/>
      <c r="P197" s="3"/>
      <c r="Q197" s="12"/>
      <c r="R197" s="15"/>
      <c r="S197" s="15"/>
      <c r="T197" s="15"/>
      <c r="U197" s="15" t="s">
        <v>3</v>
      </c>
      <c r="V197" s="2"/>
      <c r="W197" s="11"/>
      <c r="Y197" s="39"/>
    </row>
    <row r="198" spans="1:25" ht="17.2" customHeight="1" x14ac:dyDescent="0.3">
      <c r="A198" s="7">
        <v>41</v>
      </c>
      <c r="B198" s="9">
        <v>6666</v>
      </c>
      <c r="C198" s="6" t="s">
        <v>465</v>
      </c>
      <c r="D198" s="102"/>
      <c r="E198" s="209"/>
      <c r="F198" s="104"/>
      <c r="G198" s="105"/>
      <c r="H198" s="3" t="s">
        <v>464</v>
      </c>
      <c r="I198" s="50"/>
      <c r="J198" s="28"/>
      <c r="K198" s="3"/>
      <c r="L198" s="3"/>
      <c r="M198" s="3"/>
      <c r="N198" s="3"/>
      <c r="O198" s="111"/>
      <c r="P198" s="27"/>
      <c r="Q198" s="46"/>
      <c r="R198" s="15"/>
      <c r="S198" s="15"/>
      <c r="T198" s="15"/>
      <c r="U198" s="15" t="s">
        <v>3</v>
      </c>
      <c r="V198" s="10"/>
      <c r="W198" s="11"/>
      <c r="Y198" s="39"/>
    </row>
    <row r="199" spans="1:25" ht="17.2" customHeight="1" x14ac:dyDescent="0.3">
      <c r="A199" s="7">
        <v>41</v>
      </c>
      <c r="B199" s="9">
        <v>6670</v>
      </c>
      <c r="C199" s="6" t="s">
        <v>463</v>
      </c>
      <c r="D199" s="102"/>
      <c r="E199" s="204" t="s">
        <v>462</v>
      </c>
      <c r="F199" s="100"/>
      <c r="G199" s="101"/>
      <c r="H199" s="3"/>
      <c r="I199" s="50"/>
      <c r="J199" s="28"/>
      <c r="K199" s="3"/>
      <c r="L199" s="3"/>
      <c r="M199" s="3"/>
      <c r="N199" s="3"/>
      <c r="O199" s="3"/>
      <c r="P199" s="3"/>
      <c r="Q199" s="12"/>
      <c r="R199" s="15"/>
      <c r="S199" s="15"/>
      <c r="T199" s="15"/>
      <c r="U199" s="15" t="s">
        <v>3</v>
      </c>
      <c r="V199" s="2"/>
      <c r="W199" s="11"/>
      <c r="Y199" s="39"/>
    </row>
    <row r="200" spans="1:25" ht="17.2" customHeight="1" x14ac:dyDescent="0.3">
      <c r="A200" s="7">
        <v>41</v>
      </c>
      <c r="B200" s="9">
        <v>6671</v>
      </c>
      <c r="C200" s="6" t="s">
        <v>461</v>
      </c>
      <c r="D200" s="102"/>
      <c r="E200" s="209"/>
      <c r="F200" s="104"/>
      <c r="G200" s="105"/>
      <c r="H200" s="3" t="s">
        <v>460</v>
      </c>
      <c r="I200" s="50"/>
      <c r="J200" s="28"/>
      <c r="K200" s="3"/>
      <c r="L200" s="3"/>
      <c r="M200" s="3"/>
      <c r="N200" s="3"/>
      <c r="O200" s="111"/>
      <c r="P200" s="27"/>
      <c r="Q200" s="46"/>
      <c r="R200" s="15"/>
      <c r="S200" s="15"/>
      <c r="T200" s="15"/>
      <c r="U200" s="15" t="s">
        <v>3</v>
      </c>
      <c r="V200" s="10"/>
      <c r="W200" s="11"/>
      <c r="Y200" s="39"/>
    </row>
    <row r="201" spans="1:25" ht="17.2" customHeight="1" x14ac:dyDescent="0.3">
      <c r="A201" s="7">
        <v>41</v>
      </c>
      <c r="B201" s="9">
        <v>6675</v>
      </c>
      <c r="C201" s="6" t="s">
        <v>459</v>
      </c>
      <c r="D201" s="102"/>
      <c r="E201" s="204" t="s">
        <v>458</v>
      </c>
      <c r="F201" s="100"/>
      <c r="G201" s="101"/>
      <c r="H201" s="3"/>
      <c r="I201" s="50"/>
      <c r="J201" s="28"/>
      <c r="K201" s="3"/>
      <c r="L201" s="3"/>
      <c r="M201" s="3"/>
      <c r="N201" s="3"/>
      <c r="O201" s="3"/>
      <c r="P201" s="3"/>
      <c r="Q201" s="12"/>
      <c r="R201" s="15"/>
      <c r="S201" s="15"/>
      <c r="T201" s="15"/>
      <c r="U201" s="15" t="s">
        <v>3</v>
      </c>
      <c r="V201" s="2"/>
      <c r="W201" s="11"/>
      <c r="Y201" s="39"/>
    </row>
    <row r="202" spans="1:25" ht="17.2" customHeight="1" x14ac:dyDescent="0.3">
      <c r="A202" s="7">
        <v>41</v>
      </c>
      <c r="B202" s="9">
        <v>6676</v>
      </c>
      <c r="C202" s="6" t="s">
        <v>457</v>
      </c>
      <c r="D202" s="102"/>
      <c r="E202" s="209"/>
      <c r="F202" s="104"/>
      <c r="G202" s="105"/>
      <c r="H202" s="3" t="s">
        <v>453</v>
      </c>
      <c r="I202" s="50"/>
      <c r="J202" s="28"/>
      <c r="K202" s="3"/>
      <c r="L202" s="3"/>
      <c r="M202" s="3"/>
      <c r="N202" s="3"/>
      <c r="O202" s="111"/>
      <c r="P202" s="27"/>
      <c r="Q202" s="46"/>
      <c r="R202" s="15"/>
      <c r="S202" s="15"/>
      <c r="T202" s="15"/>
      <c r="U202" s="15" t="s">
        <v>3</v>
      </c>
      <c r="V202" s="10"/>
      <c r="W202" s="11"/>
      <c r="Y202" s="39"/>
    </row>
    <row r="203" spans="1:25" ht="17.2" customHeight="1" x14ac:dyDescent="0.3">
      <c r="A203" s="7">
        <v>41</v>
      </c>
      <c r="B203" s="7">
        <v>6685</v>
      </c>
      <c r="C203" s="6" t="s">
        <v>456</v>
      </c>
      <c r="D203" s="44" t="s">
        <v>455</v>
      </c>
      <c r="E203" s="33"/>
      <c r="F203" s="33"/>
      <c r="G203" s="45"/>
      <c r="H203" s="3"/>
      <c r="I203" s="3"/>
      <c r="J203" s="3"/>
      <c r="K203" s="3"/>
      <c r="L203" s="3"/>
      <c r="M203" s="3"/>
      <c r="N203" s="3"/>
      <c r="O203" s="3"/>
      <c r="P203" s="3"/>
      <c r="Q203" s="3"/>
      <c r="R203" s="15"/>
      <c r="S203" s="15"/>
      <c r="T203" s="15"/>
      <c r="U203" s="15" t="s">
        <v>2</v>
      </c>
      <c r="V203" s="2"/>
      <c r="W203" s="14"/>
    </row>
    <row r="204" spans="1:25" ht="17.2" customHeight="1" x14ac:dyDescent="0.3">
      <c r="A204" s="7">
        <v>41</v>
      </c>
      <c r="B204" s="7">
        <v>6686</v>
      </c>
      <c r="C204" s="156" t="s">
        <v>454</v>
      </c>
      <c r="D204" s="40"/>
      <c r="E204" s="4"/>
      <c r="F204" s="4"/>
      <c r="G204" s="20"/>
      <c r="H204" s="3" t="s">
        <v>453</v>
      </c>
      <c r="I204" s="3"/>
      <c r="J204" s="3"/>
      <c r="K204" s="3"/>
      <c r="L204" s="3"/>
      <c r="M204" s="3"/>
      <c r="N204" s="3"/>
      <c r="O204" s="3"/>
      <c r="P204" s="3"/>
      <c r="Q204" s="3"/>
      <c r="R204" s="15"/>
      <c r="S204" s="15"/>
      <c r="T204" s="15"/>
      <c r="U204" s="15" t="s">
        <v>2</v>
      </c>
      <c r="V204" s="2"/>
      <c r="W204" s="14"/>
    </row>
    <row r="205" spans="1:25" ht="17.2" customHeight="1" x14ac:dyDescent="0.3">
      <c r="A205" s="67">
        <v>41</v>
      </c>
      <c r="B205" s="67">
        <v>6772</v>
      </c>
      <c r="C205" s="71" t="s">
        <v>452</v>
      </c>
      <c r="D205" s="206" t="s">
        <v>451</v>
      </c>
      <c r="E205" s="155" t="s">
        <v>450</v>
      </c>
      <c r="F205" s="154"/>
      <c r="G205" s="154"/>
      <c r="H205" s="68"/>
      <c r="I205" s="68"/>
      <c r="J205" s="68"/>
      <c r="K205" s="68"/>
      <c r="L205" s="68"/>
      <c r="M205" s="68"/>
      <c r="N205" s="68"/>
      <c r="O205" s="68"/>
      <c r="P205" s="68"/>
      <c r="Q205" s="68"/>
      <c r="R205" s="70"/>
      <c r="S205" s="70"/>
      <c r="T205" s="70"/>
      <c r="U205" s="70" t="s">
        <v>2</v>
      </c>
      <c r="V205" s="69"/>
      <c r="W205" s="14"/>
    </row>
    <row r="206" spans="1:25" ht="17.2" customHeight="1" x14ac:dyDescent="0.3">
      <c r="A206" s="67">
        <v>41</v>
      </c>
      <c r="B206" s="67">
        <v>6773</v>
      </c>
      <c r="C206" s="71" t="s">
        <v>449</v>
      </c>
      <c r="D206" s="224"/>
      <c r="E206" s="155" t="s">
        <v>448</v>
      </c>
      <c r="F206" s="154"/>
      <c r="G206" s="154"/>
      <c r="H206" s="68"/>
      <c r="I206" s="68"/>
      <c r="J206" s="68"/>
      <c r="K206" s="68"/>
      <c r="L206" s="68"/>
      <c r="M206" s="68"/>
      <c r="N206" s="68"/>
      <c r="O206" s="68"/>
      <c r="P206" s="68"/>
      <c r="Q206" s="68"/>
      <c r="R206" s="70"/>
      <c r="S206" s="70"/>
      <c r="T206" s="70"/>
      <c r="U206" s="70" t="s">
        <v>2</v>
      </c>
      <c r="V206" s="69"/>
      <c r="W206" s="14"/>
    </row>
    <row r="207" spans="1:25" ht="17.2" customHeight="1" x14ac:dyDescent="0.3">
      <c r="A207" s="67">
        <v>41</v>
      </c>
      <c r="B207" s="67">
        <v>6774</v>
      </c>
      <c r="C207" s="153" t="s">
        <v>447</v>
      </c>
      <c r="D207" s="207"/>
      <c r="E207" s="152" t="s">
        <v>382</v>
      </c>
      <c r="F207" s="68"/>
      <c r="G207" s="68"/>
      <c r="H207" s="68"/>
      <c r="I207" s="68"/>
      <c r="J207" s="68"/>
      <c r="K207" s="68"/>
      <c r="L207" s="68"/>
      <c r="M207" s="68"/>
      <c r="N207" s="68"/>
      <c r="O207" s="68"/>
      <c r="P207" s="68"/>
      <c r="Q207" s="68"/>
      <c r="R207" s="70"/>
      <c r="S207" s="70"/>
      <c r="T207" s="70"/>
      <c r="U207" s="70" t="s">
        <v>2</v>
      </c>
      <c r="V207" s="69"/>
      <c r="W207" s="26"/>
    </row>
  </sheetData>
  <mergeCells count="102">
    <mergeCell ref="P153:P154"/>
    <mergeCell ref="L155:L158"/>
    <mergeCell ref="P157:P158"/>
    <mergeCell ref="L159:L162"/>
    <mergeCell ref="P161:P162"/>
    <mergeCell ref="P141:P142"/>
    <mergeCell ref="L143:L146"/>
    <mergeCell ref="P145:P146"/>
    <mergeCell ref="L147:L150"/>
    <mergeCell ref="P149:P150"/>
    <mergeCell ref="P125:P126"/>
    <mergeCell ref="P105:P106"/>
    <mergeCell ref="L107:L110"/>
    <mergeCell ref="P109:P110"/>
    <mergeCell ref="L111:L114"/>
    <mergeCell ref="P129:P130"/>
    <mergeCell ref="L131:L134"/>
    <mergeCell ref="P133:P134"/>
    <mergeCell ref="L135:L138"/>
    <mergeCell ref="P137:P138"/>
    <mergeCell ref="P117:P118"/>
    <mergeCell ref="L119:L122"/>
    <mergeCell ref="P121:P122"/>
    <mergeCell ref="L123:L126"/>
    <mergeCell ref="P113:P114"/>
    <mergeCell ref="P81:P82"/>
    <mergeCell ref="L83:L86"/>
    <mergeCell ref="P85:P86"/>
    <mergeCell ref="L87:L90"/>
    <mergeCell ref="P89:P90"/>
    <mergeCell ref="P93:P94"/>
    <mergeCell ref="L95:L98"/>
    <mergeCell ref="P97:P98"/>
    <mergeCell ref="L99:L102"/>
    <mergeCell ref="P101:P102"/>
    <mergeCell ref="L35:L38"/>
    <mergeCell ref="P37:P38"/>
    <mergeCell ref="L39:L42"/>
    <mergeCell ref="P53:P54"/>
    <mergeCell ref="L75:L78"/>
    <mergeCell ref="P77:P78"/>
    <mergeCell ref="P57:P58"/>
    <mergeCell ref="K59:K62"/>
    <mergeCell ref="L59:L62"/>
    <mergeCell ref="P61:P62"/>
    <mergeCell ref="L63:L66"/>
    <mergeCell ref="P65:P66"/>
    <mergeCell ref="P69:P70"/>
    <mergeCell ref="K71:K74"/>
    <mergeCell ref="L71:L74"/>
    <mergeCell ref="P73:P74"/>
    <mergeCell ref="P45:P46"/>
    <mergeCell ref="K47:K50"/>
    <mergeCell ref="L47:L50"/>
    <mergeCell ref="P49:P50"/>
    <mergeCell ref="L51:L54"/>
    <mergeCell ref="I5:K5"/>
    <mergeCell ref="D7:D9"/>
    <mergeCell ref="E7:E8"/>
    <mergeCell ref="P9:P10"/>
    <mergeCell ref="L11:L14"/>
    <mergeCell ref="P13:P14"/>
    <mergeCell ref="L15:L18"/>
    <mergeCell ref="P17:P18"/>
    <mergeCell ref="H19:H21"/>
    <mergeCell ref="E201:E202"/>
    <mergeCell ref="D163:D165"/>
    <mergeCell ref="H165:H166"/>
    <mergeCell ref="D170:D171"/>
    <mergeCell ref="D176:D177"/>
    <mergeCell ref="D184:D186"/>
    <mergeCell ref="P21:P22"/>
    <mergeCell ref="D205:D207"/>
    <mergeCell ref="K11:K14"/>
    <mergeCell ref="K83:K86"/>
    <mergeCell ref="K95:K98"/>
    <mergeCell ref="K107:K110"/>
    <mergeCell ref="K119:K122"/>
    <mergeCell ref="K131:K134"/>
    <mergeCell ref="K143:K146"/>
    <mergeCell ref="K155:K158"/>
    <mergeCell ref="P41:P42"/>
    <mergeCell ref="L23:L26"/>
    <mergeCell ref="P25:P26"/>
    <mergeCell ref="L27:L30"/>
    <mergeCell ref="P29:P30"/>
    <mergeCell ref="P33:P34"/>
    <mergeCell ref="I35:I42"/>
    <mergeCell ref="K35:K38"/>
    <mergeCell ref="E199:E200"/>
    <mergeCell ref="D188:D189"/>
    <mergeCell ref="E151:E152"/>
    <mergeCell ref="D193:D195"/>
    <mergeCell ref="E193:E194"/>
    <mergeCell ref="E195:E196"/>
    <mergeCell ref="E197:E198"/>
    <mergeCell ref="D127:D129"/>
    <mergeCell ref="K23:K26"/>
    <mergeCell ref="H43:H45"/>
    <mergeCell ref="H91:H93"/>
    <mergeCell ref="H67:H69"/>
    <mergeCell ref="H115:H117"/>
  </mergeCells>
  <phoneticPr fontId="1"/>
  <printOptions horizontalCentered="1"/>
  <pageMargins left="0.39370078740157483" right="0.39370078740157483" top="0.78740157480314965" bottom="0.59055118110236227" header="0.51181102362204722" footer="0.31496062992125984"/>
  <pageSetup paperSize="9" scale="46" orientation="portrait" r:id="rId1"/>
  <headerFooter>
    <oddHeader>&amp;R&amp;9自立訓練
（機能訓練）</oddHeader>
    <oddFooter>&amp;C&amp;14&amp;P</oddFooter>
  </headerFooter>
  <rowBreaks count="2" manualBreakCount="2">
    <brk id="78" max="22" man="1"/>
    <brk id="168"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0000"/>
    <pageSetUpPr autoPageBreaks="0"/>
  </sheetPr>
  <dimension ref="A1:AA130"/>
  <sheetViews>
    <sheetView showGridLines="0" topLeftCell="A1048540" zoomScaleNormal="100" zoomScaleSheetLayoutView="100" workbookViewId="0"/>
  </sheetViews>
  <sheetFormatPr defaultColWidth="2.3671875" defaultRowHeight="17.2" customHeight="1" x14ac:dyDescent="0.3"/>
  <cols>
    <col min="1" max="1" width="4.62890625" style="38" customWidth="1"/>
    <col min="2" max="2" width="7.62890625" style="38" customWidth="1"/>
    <col min="3" max="3" width="38.62890625" style="25" customWidth="1"/>
    <col min="4" max="5" width="8.62890625" style="38" customWidth="1"/>
    <col min="6" max="6" width="4.1015625" style="25" customWidth="1"/>
    <col min="7" max="7" width="4.62890625" style="25" customWidth="1"/>
    <col min="8" max="8" width="20.62890625" style="38" customWidth="1"/>
    <col min="9" max="9" width="2.62890625" style="51" customWidth="1"/>
    <col min="10" max="10" width="5" style="38" customWidth="1"/>
    <col min="11" max="11" width="8.62890625" style="38" customWidth="1"/>
    <col min="12" max="12" width="2.62890625" style="38" customWidth="1"/>
    <col min="13" max="13" width="5" style="38" customWidth="1"/>
    <col min="14" max="15" width="8.62890625" style="38" customWidth="1"/>
    <col min="16" max="16" width="1.62890625" style="38" customWidth="1"/>
    <col min="17" max="17" width="2.62890625" style="38" customWidth="1"/>
    <col min="18" max="18" width="4.62890625" style="38" customWidth="1"/>
    <col min="19" max="19" width="8.62890625" style="38" customWidth="1"/>
    <col min="20" max="20" width="2.62890625" style="38" customWidth="1"/>
    <col min="21" max="21" width="5" style="38" customWidth="1"/>
    <col min="22" max="22" width="19.62890625" style="38" customWidth="1"/>
    <col min="23" max="23" width="2.47265625" style="38" bestFit="1" customWidth="1"/>
    <col min="24" max="24" width="5" style="38" bestFit="1" customWidth="1"/>
    <col min="25" max="25" width="7" style="38" customWidth="1"/>
    <col min="26" max="26" width="8.62890625" style="38" customWidth="1"/>
    <col min="27" max="27" width="2.734375" style="38" customWidth="1"/>
    <col min="28" max="237" width="9" style="38" customWidth="1"/>
    <col min="238" max="238" width="4.62890625" style="38" customWidth="1"/>
    <col min="239" max="239" width="7.62890625" style="38" customWidth="1"/>
    <col min="240" max="240" width="30.62890625" style="38" customWidth="1"/>
    <col min="241" max="16384" width="2.3671875" style="38"/>
  </cols>
  <sheetData>
    <row r="1" spans="1:27" ht="17.2" customHeight="1" x14ac:dyDescent="0.3">
      <c r="A1" s="37"/>
    </row>
    <row r="2" spans="1:27" ht="17.2" customHeight="1" x14ac:dyDescent="0.3">
      <c r="A2" s="37"/>
    </row>
    <row r="3" spans="1:27" ht="17.2" customHeight="1" x14ac:dyDescent="0.3">
      <c r="A3" s="37"/>
    </row>
    <row r="4" spans="1:27" ht="17.2" customHeight="1" x14ac:dyDescent="0.3">
      <c r="A4" s="37"/>
      <c r="B4" s="182" t="s">
        <v>21</v>
      </c>
    </row>
    <row r="5" spans="1:27" ht="17.2" customHeight="1" x14ac:dyDescent="0.3">
      <c r="A5" s="24" t="s">
        <v>422</v>
      </c>
      <c r="B5" s="63"/>
      <c r="C5" s="109" t="s">
        <v>14</v>
      </c>
      <c r="D5" s="64"/>
      <c r="E5" s="53"/>
      <c r="F5" s="33"/>
      <c r="G5" s="33"/>
      <c r="H5" s="53"/>
      <c r="I5" s="208" t="s">
        <v>421</v>
      </c>
      <c r="J5" s="208"/>
      <c r="K5" s="208"/>
      <c r="L5" s="208"/>
      <c r="M5" s="208"/>
      <c r="N5" s="208"/>
      <c r="O5" s="65"/>
      <c r="P5" s="65"/>
      <c r="Q5" s="53"/>
      <c r="R5" s="53"/>
      <c r="S5" s="53"/>
      <c r="T5" s="53"/>
      <c r="U5" s="53"/>
      <c r="V5" s="53"/>
      <c r="W5" s="53"/>
      <c r="X5" s="53"/>
      <c r="Y5" s="23" t="s">
        <v>13</v>
      </c>
      <c r="Z5" s="23" t="s">
        <v>12</v>
      </c>
      <c r="AA5" s="107"/>
    </row>
    <row r="6" spans="1:27" ht="17.2" customHeight="1" x14ac:dyDescent="0.3">
      <c r="A6" s="22" t="s">
        <v>11</v>
      </c>
      <c r="B6" s="21" t="s">
        <v>10</v>
      </c>
      <c r="C6" s="20"/>
      <c r="D6" s="59"/>
      <c r="E6" s="57"/>
      <c r="F6" s="4"/>
      <c r="G6" s="4"/>
      <c r="H6" s="57"/>
      <c r="I6" s="58"/>
      <c r="J6" s="57"/>
      <c r="K6" s="57"/>
      <c r="L6" s="57"/>
      <c r="M6" s="57"/>
      <c r="N6" s="57"/>
      <c r="O6" s="57"/>
      <c r="P6" s="57"/>
      <c r="Q6" s="57"/>
      <c r="R6" s="57"/>
      <c r="S6" s="57"/>
      <c r="T6" s="57"/>
      <c r="U6" s="57"/>
      <c r="V6" s="57"/>
      <c r="W6" s="57"/>
      <c r="X6" s="57"/>
      <c r="Y6" s="19" t="s">
        <v>1</v>
      </c>
      <c r="Z6" s="19" t="s">
        <v>0</v>
      </c>
      <c r="AA6" s="107"/>
    </row>
    <row r="7" spans="1:27" ht="17.2" customHeight="1" x14ac:dyDescent="0.3">
      <c r="A7" s="7">
        <v>41</v>
      </c>
      <c r="B7" s="9">
        <v>8151</v>
      </c>
      <c r="C7" s="6" t="s">
        <v>827</v>
      </c>
      <c r="D7" s="210" t="s">
        <v>700</v>
      </c>
      <c r="E7" s="212" t="s">
        <v>699</v>
      </c>
      <c r="F7" s="33"/>
      <c r="G7" s="33"/>
      <c r="H7" s="44"/>
      <c r="I7" s="53"/>
      <c r="J7" s="60"/>
      <c r="K7" s="232" t="s">
        <v>432</v>
      </c>
      <c r="L7" s="181"/>
      <c r="M7" s="180"/>
      <c r="N7" s="1"/>
      <c r="O7" s="1"/>
      <c r="P7" s="1"/>
      <c r="Q7" s="1"/>
      <c r="R7" s="45"/>
      <c r="S7" s="44"/>
      <c r="T7" s="47"/>
      <c r="U7" s="147"/>
      <c r="V7" s="48"/>
      <c r="W7" s="48"/>
      <c r="X7" s="48"/>
      <c r="Y7" s="66">
        <f>ROUND(F9*M$9,0)</f>
        <v>557</v>
      </c>
      <c r="Z7" s="11" t="s">
        <v>431</v>
      </c>
    </row>
    <row r="8" spans="1:27" ht="17.2" customHeight="1" x14ac:dyDescent="0.3">
      <c r="A8" s="7">
        <v>41</v>
      </c>
      <c r="B8" s="9">
        <v>8501</v>
      </c>
      <c r="C8" s="6" t="s">
        <v>826</v>
      </c>
      <c r="D8" s="211"/>
      <c r="E8" s="213"/>
      <c r="F8" s="1"/>
      <c r="G8" s="1"/>
      <c r="H8" s="42"/>
      <c r="I8" s="107"/>
      <c r="J8" s="54"/>
      <c r="K8" s="233"/>
      <c r="L8" s="133"/>
      <c r="M8" s="135"/>
      <c r="N8" s="1"/>
      <c r="O8" s="1"/>
      <c r="P8" s="1"/>
      <c r="Q8" s="1"/>
      <c r="R8" s="41"/>
      <c r="S8" s="40"/>
      <c r="T8" s="94"/>
      <c r="U8" s="114"/>
      <c r="V8" s="172" t="s">
        <v>388</v>
      </c>
      <c r="W8" s="50">
        <v>5</v>
      </c>
      <c r="X8" s="143" t="s">
        <v>436</v>
      </c>
      <c r="Y8" s="66">
        <f>ROUND(F9*M$9,0)-W8</f>
        <v>552</v>
      </c>
      <c r="Z8" s="11"/>
    </row>
    <row r="9" spans="1:27" ht="17.2" customHeight="1" x14ac:dyDescent="0.3">
      <c r="A9" s="7">
        <v>41</v>
      </c>
      <c r="B9" s="9">
        <v>8152</v>
      </c>
      <c r="C9" s="6" t="s">
        <v>825</v>
      </c>
      <c r="D9" s="211"/>
      <c r="E9" s="42"/>
      <c r="F9" s="112">
        <f>'12自立訓練(機能・基本)'!F9</f>
        <v>795</v>
      </c>
      <c r="G9" s="1" t="s">
        <v>15</v>
      </c>
      <c r="H9" s="42"/>
      <c r="I9" s="107"/>
      <c r="J9" s="54"/>
      <c r="K9" s="233"/>
      <c r="L9" s="108" t="s">
        <v>386</v>
      </c>
      <c r="M9" s="116">
        <v>0.7</v>
      </c>
      <c r="N9" s="1"/>
      <c r="O9" s="1"/>
      <c r="P9" s="1"/>
      <c r="Q9" s="1"/>
      <c r="R9" s="41"/>
      <c r="S9" s="212" t="s">
        <v>534</v>
      </c>
      <c r="T9" s="47" t="s">
        <v>386</v>
      </c>
      <c r="U9" s="120">
        <v>0.95</v>
      </c>
      <c r="V9" s="48"/>
      <c r="W9" s="48"/>
      <c r="X9" s="48"/>
      <c r="Y9" s="66">
        <f>ROUND(ROUND(F9*M$9,0)*U9,0)</f>
        <v>529</v>
      </c>
      <c r="Z9" s="11"/>
    </row>
    <row r="10" spans="1:27" ht="17.2" customHeight="1" x14ac:dyDescent="0.3">
      <c r="A10" s="7">
        <v>41</v>
      </c>
      <c r="B10" s="9">
        <v>8502</v>
      </c>
      <c r="C10" s="6" t="s">
        <v>824</v>
      </c>
      <c r="D10" s="211"/>
      <c r="E10" s="42"/>
      <c r="F10" s="1"/>
      <c r="G10" s="1"/>
      <c r="H10" s="42"/>
      <c r="I10" s="107"/>
      <c r="J10" s="54"/>
      <c r="K10" s="233"/>
      <c r="L10" s="133"/>
      <c r="M10" s="135"/>
      <c r="N10" s="4"/>
      <c r="O10" s="4"/>
      <c r="P10" s="4"/>
      <c r="Q10" s="4"/>
      <c r="R10" s="20"/>
      <c r="S10" s="223"/>
      <c r="U10" s="61"/>
      <c r="V10" s="172" t="s">
        <v>388</v>
      </c>
      <c r="W10" s="50">
        <v>5</v>
      </c>
      <c r="X10" s="143" t="s">
        <v>436</v>
      </c>
      <c r="Y10" s="66">
        <f>ROUND(ROUND(F9*M$9,0)*U9,0)-W10</f>
        <v>524</v>
      </c>
      <c r="Z10" s="11"/>
    </row>
    <row r="11" spans="1:27" ht="17.2" customHeight="1" x14ac:dyDescent="0.3">
      <c r="A11" s="7">
        <v>41</v>
      </c>
      <c r="B11" s="9">
        <v>8153</v>
      </c>
      <c r="C11" s="6" t="s">
        <v>823</v>
      </c>
      <c r="D11" s="102"/>
      <c r="E11" s="42"/>
      <c r="F11" s="38"/>
      <c r="G11" s="38"/>
      <c r="H11" s="42"/>
      <c r="I11" s="115"/>
      <c r="J11" s="41"/>
      <c r="K11" s="42"/>
      <c r="M11" s="54"/>
      <c r="N11" s="230" t="s">
        <v>541</v>
      </c>
      <c r="O11" s="212" t="s">
        <v>390</v>
      </c>
      <c r="P11" s="33"/>
      <c r="Q11" s="47"/>
      <c r="R11" s="148"/>
      <c r="S11" s="44"/>
      <c r="T11" s="47"/>
      <c r="U11" s="120"/>
      <c r="V11" s="118"/>
      <c r="W11" s="118"/>
      <c r="X11" s="118"/>
      <c r="Y11" s="66">
        <f>ROUND(ROUND(F9*M$9,0)*R12,0)</f>
        <v>390</v>
      </c>
      <c r="Z11" s="11"/>
    </row>
    <row r="12" spans="1:27" ht="17.2" customHeight="1" x14ac:dyDescent="0.3">
      <c r="A12" s="7">
        <v>41</v>
      </c>
      <c r="B12" s="9">
        <v>8503</v>
      </c>
      <c r="C12" s="6" t="s">
        <v>822</v>
      </c>
      <c r="D12" s="102"/>
      <c r="E12" s="42"/>
      <c r="F12" s="38"/>
      <c r="G12" s="38"/>
      <c r="H12" s="42"/>
      <c r="I12" s="115"/>
      <c r="J12" s="41"/>
      <c r="K12" s="42"/>
      <c r="L12" s="1"/>
      <c r="M12" s="41"/>
      <c r="N12" s="231"/>
      <c r="O12" s="213"/>
      <c r="P12" s="1"/>
      <c r="Q12" s="108" t="s">
        <v>386</v>
      </c>
      <c r="R12" s="56">
        <v>0.7</v>
      </c>
      <c r="S12" s="40"/>
      <c r="T12" s="94"/>
      <c r="U12" s="119"/>
      <c r="V12" s="168" t="s">
        <v>388</v>
      </c>
      <c r="W12" s="47">
        <v>5</v>
      </c>
      <c r="X12" s="148" t="s">
        <v>436</v>
      </c>
      <c r="Y12" s="66">
        <f>ROUND(ROUND(F9*M$9,0)*R12,0)-W12</f>
        <v>385</v>
      </c>
      <c r="Z12" s="11"/>
    </row>
    <row r="13" spans="1:27" ht="17.2" customHeight="1" x14ac:dyDescent="0.3">
      <c r="A13" s="7">
        <v>41</v>
      </c>
      <c r="B13" s="9">
        <v>8154</v>
      </c>
      <c r="C13" s="6" t="s">
        <v>821</v>
      </c>
      <c r="D13" s="102"/>
      <c r="E13" s="42"/>
      <c r="F13" s="38"/>
      <c r="G13" s="38"/>
      <c r="H13" s="42"/>
      <c r="I13" s="115"/>
      <c r="J13" s="41"/>
      <c r="K13" s="42"/>
      <c r="L13" s="1"/>
      <c r="M13" s="41"/>
      <c r="N13" s="231"/>
      <c r="O13" s="213"/>
      <c r="P13" s="1"/>
      <c r="Q13" s="108"/>
      <c r="R13" s="56"/>
      <c r="S13" s="212" t="s">
        <v>534</v>
      </c>
      <c r="T13" s="47" t="s">
        <v>386</v>
      </c>
      <c r="U13" s="120">
        <v>0.95</v>
      </c>
      <c r="V13" s="111"/>
      <c r="W13" s="111"/>
      <c r="X13" s="111"/>
      <c r="Y13" s="72">
        <f>ROUND(ROUND(ROUND(F9*M$9,0)*R12,0)*U13,0)</f>
        <v>371</v>
      </c>
      <c r="Z13" s="11"/>
    </row>
    <row r="14" spans="1:27" ht="17.2" customHeight="1" x14ac:dyDescent="0.3">
      <c r="A14" s="7">
        <v>41</v>
      </c>
      <c r="B14" s="9">
        <v>8504</v>
      </c>
      <c r="C14" s="6" t="s">
        <v>820</v>
      </c>
      <c r="D14" s="102"/>
      <c r="E14" s="42"/>
      <c r="F14" s="38"/>
      <c r="G14" s="38"/>
      <c r="H14" s="42"/>
      <c r="I14" s="115"/>
      <c r="J14" s="41"/>
      <c r="K14" s="42"/>
      <c r="L14" s="1"/>
      <c r="M14" s="41"/>
      <c r="N14" s="231"/>
      <c r="O14" s="223"/>
      <c r="P14" s="1"/>
      <c r="R14" s="61"/>
      <c r="S14" s="223"/>
      <c r="T14" s="94"/>
      <c r="U14" s="119"/>
      <c r="V14" s="172" t="s">
        <v>388</v>
      </c>
      <c r="W14" s="50">
        <v>5</v>
      </c>
      <c r="X14" s="143" t="s">
        <v>436</v>
      </c>
      <c r="Y14" s="72">
        <f>ROUND(ROUND(ROUND(F9*M$9,0)*R12,0)*U13,0)-W14</f>
        <v>366</v>
      </c>
      <c r="Z14" s="11"/>
    </row>
    <row r="15" spans="1:27" ht="17.2" customHeight="1" x14ac:dyDescent="0.3">
      <c r="A15" s="7">
        <v>41</v>
      </c>
      <c r="B15" s="9">
        <v>8505</v>
      </c>
      <c r="C15" s="6" t="s">
        <v>819</v>
      </c>
      <c r="D15" s="102"/>
      <c r="E15" s="42"/>
      <c r="F15" s="38"/>
      <c r="G15" s="38"/>
      <c r="H15" s="42"/>
      <c r="I15" s="115"/>
      <c r="J15" s="41"/>
      <c r="K15" s="42"/>
      <c r="L15" s="1"/>
      <c r="M15" s="41"/>
      <c r="N15" s="179"/>
      <c r="O15" s="212" t="s">
        <v>389</v>
      </c>
      <c r="P15" s="33"/>
      <c r="Q15" s="47"/>
      <c r="R15" s="148"/>
      <c r="S15" s="44"/>
      <c r="T15" s="47"/>
      <c r="U15" s="120"/>
      <c r="V15" s="118"/>
      <c r="W15" s="118"/>
      <c r="X15" s="118"/>
      <c r="Y15" s="66">
        <f>ROUND(ROUND(F9*M$9,0)*R16,0)</f>
        <v>279</v>
      </c>
      <c r="Z15" s="11"/>
    </row>
    <row r="16" spans="1:27" ht="17.2" customHeight="1" x14ac:dyDescent="0.3">
      <c r="A16" s="7">
        <v>41</v>
      </c>
      <c r="B16" s="9">
        <v>8506</v>
      </c>
      <c r="C16" s="6" t="s">
        <v>818</v>
      </c>
      <c r="D16" s="102"/>
      <c r="E16" s="42"/>
      <c r="F16" s="38"/>
      <c r="G16" s="38"/>
      <c r="H16" s="42"/>
      <c r="I16" s="115"/>
      <c r="J16" s="41"/>
      <c r="K16" s="42"/>
      <c r="L16" s="1"/>
      <c r="M16" s="41"/>
      <c r="N16" s="179"/>
      <c r="O16" s="213"/>
      <c r="P16" s="1"/>
      <c r="Q16" s="108" t="s">
        <v>386</v>
      </c>
      <c r="R16" s="56">
        <v>0.5</v>
      </c>
      <c r="S16" s="40"/>
      <c r="T16" s="94"/>
      <c r="U16" s="119"/>
      <c r="V16" s="168" t="s">
        <v>388</v>
      </c>
      <c r="W16" s="47">
        <v>5</v>
      </c>
      <c r="X16" s="148" t="s">
        <v>436</v>
      </c>
      <c r="Y16" s="66">
        <f>ROUND(ROUND(F9*M$9,0)*R16,0)-W16</f>
        <v>274</v>
      </c>
      <c r="Z16" s="11"/>
    </row>
    <row r="17" spans="1:26" ht="17.2" customHeight="1" x14ac:dyDescent="0.3">
      <c r="A17" s="7">
        <v>41</v>
      </c>
      <c r="B17" s="9">
        <v>8507</v>
      </c>
      <c r="C17" s="6" t="s">
        <v>817</v>
      </c>
      <c r="D17" s="102"/>
      <c r="E17" s="42"/>
      <c r="F17" s="38"/>
      <c r="G17" s="38"/>
      <c r="H17" s="42"/>
      <c r="I17" s="115"/>
      <c r="J17" s="41"/>
      <c r="K17" s="42"/>
      <c r="L17" s="1"/>
      <c r="M17" s="41"/>
      <c r="N17" s="179"/>
      <c r="O17" s="213"/>
      <c r="P17" s="1"/>
      <c r="Q17" s="108"/>
      <c r="R17" s="56"/>
      <c r="S17" s="212" t="s">
        <v>534</v>
      </c>
      <c r="T17" s="47" t="s">
        <v>386</v>
      </c>
      <c r="U17" s="120">
        <v>0.95</v>
      </c>
      <c r="V17" s="111"/>
      <c r="W17" s="111"/>
      <c r="X17" s="111"/>
      <c r="Y17" s="72">
        <f>ROUND(ROUND(ROUND(F9*M$9,0)*R16,0)*U17,0)</f>
        <v>265</v>
      </c>
      <c r="Z17" s="11"/>
    </row>
    <row r="18" spans="1:26" ht="17.2" customHeight="1" x14ac:dyDescent="0.3">
      <c r="A18" s="7">
        <v>41</v>
      </c>
      <c r="B18" s="9">
        <v>8508</v>
      </c>
      <c r="C18" s="6" t="s">
        <v>816</v>
      </c>
      <c r="D18" s="102"/>
      <c r="E18" s="42"/>
      <c r="F18" s="107"/>
      <c r="G18" s="54"/>
      <c r="H18" s="40"/>
      <c r="I18" s="27"/>
      <c r="J18" s="20"/>
      <c r="K18" s="42"/>
      <c r="L18" s="1"/>
      <c r="M18" s="41"/>
      <c r="N18" s="178"/>
      <c r="O18" s="223"/>
      <c r="P18" s="4"/>
      <c r="Q18" s="57"/>
      <c r="R18" s="61"/>
      <c r="S18" s="223"/>
      <c r="T18" s="94"/>
      <c r="U18" s="119"/>
      <c r="V18" s="172" t="s">
        <v>388</v>
      </c>
      <c r="W18" s="50">
        <v>5</v>
      </c>
      <c r="X18" s="143" t="s">
        <v>436</v>
      </c>
      <c r="Y18" s="72">
        <f>ROUND(ROUND(ROUND(F9*M$9,0)*R16,0)*U17,0)-W18</f>
        <v>260</v>
      </c>
      <c r="Z18" s="11"/>
    </row>
    <row r="19" spans="1:26" ht="17.2" customHeight="1" x14ac:dyDescent="0.3">
      <c r="A19" s="31">
        <v>41</v>
      </c>
      <c r="B19" s="9">
        <v>8155</v>
      </c>
      <c r="C19" s="6" t="s">
        <v>815</v>
      </c>
      <c r="D19" s="102"/>
      <c r="E19" s="42"/>
      <c r="H19" s="218" t="s">
        <v>528</v>
      </c>
      <c r="I19" s="107"/>
      <c r="J19" s="54"/>
      <c r="K19" s="139"/>
      <c r="L19" s="133"/>
      <c r="M19" s="135"/>
      <c r="N19" s="1"/>
      <c r="O19" s="1"/>
      <c r="P19" s="1"/>
      <c r="Q19" s="1"/>
      <c r="R19" s="41"/>
      <c r="S19" s="44"/>
      <c r="T19" s="47"/>
      <c r="U19" s="147"/>
      <c r="V19" s="48"/>
      <c r="W19" s="48"/>
      <c r="X19" s="48"/>
      <c r="Y19" s="66">
        <f>ROUND(ROUND(F9*J21,0)*M$9,0)</f>
        <v>537</v>
      </c>
      <c r="Z19" s="11"/>
    </row>
    <row r="20" spans="1:26" ht="17.2" customHeight="1" x14ac:dyDescent="0.3">
      <c r="A20" s="7">
        <v>41</v>
      </c>
      <c r="B20" s="9">
        <v>8509</v>
      </c>
      <c r="C20" s="6" t="s">
        <v>814</v>
      </c>
      <c r="D20" s="102"/>
      <c r="E20" s="42"/>
      <c r="F20" s="1"/>
      <c r="G20" s="1"/>
      <c r="H20" s="219"/>
      <c r="I20" s="107"/>
      <c r="J20" s="54"/>
      <c r="K20" s="139"/>
      <c r="L20" s="133"/>
      <c r="M20" s="135"/>
      <c r="N20" s="1"/>
      <c r="O20" s="1"/>
      <c r="P20" s="1"/>
      <c r="Q20" s="1"/>
      <c r="R20" s="41"/>
      <c r="S20" s="40"/>
      <c r="T20" s="94"/>
      <c r="U20" s="114"/>
      <c r="V20" s="172" t="s">
        <v>388</v>
      </c>
      <c r="W20" s="50">
        <v>5</v>
      </c>
      <c r="X20" s="143" t="s">
        <v>436</v>
      </c>
      <c r="Y20" s="66">
        <f>ROUND(ROUND(F9*J21,0)*M$9,0)-W20</f>
        <v>532</v>
      </c>
      <c r="Z20" s="11"/>
    </row>
    <row r="21" spans="1:26" ht="17.2" customHeight="1" x14ac:dyDescent="0.3">
      <c r="A21" s="7">
        <v>41</v>
      </c>
      <c r="B21" s="9">
        <v>8156</v>
      </c>
      <c r="C21" s="6" t="s">
        <v>813</v>
      </c>
      <c r="D21" s="102"/>
      <c r="E21" s="42"/>
      <c r="F21" s="1"/>
      <c r="G21" s="1"/>
      <c r="H21" s="42"/>
      <c r="I21" s="108" t="s">
        <v>386</v>
      </c>
      <c r="J21" s="116">
        <v>0.96499999999999997</v>
      </c>
      <c r="K21" s="139"/>
      <c r="L21" s="133"/>
      <c r="M21" s="135"/>
      <c r="N21" s="1"/>
      <c r="O21" s="1"/>
      <c r="P21" s="1"/>
      <c r="Q21" s="1"/>
      <c r="R21" s="41"/>
      <c r="S21" s="212" t="s">
        <v>534</v>
      </c>
      <c r="T21" s="47" t="s">
        <v>386</v>
      </c>
      <c r="U21" s="120">
        <v>0.95</v>
      </c>
      <c r="V21" s="48"/>
      <c r="W21" s="48"/>
      <c r="X21" s="48"/>
      <c r="Y21" s="72">
        <f>ROUND(ROUND(ROUND(F9*J21,0)*M$9,0)*U21,0)</f>
        <v>510</v>
      </c>
      <c r="Z21" s="11"/>
    </row>
    <row r="22" spans="1:26" ht="17.2" customHeight="1" x14ac:dyDescent="0.3">
      <c r="A22" s="7">
        <v>41</v>
      </c>
      <c r="B22" s="9">
        <v>8510</v>
      </c>
      <c r="C22" s="6" t="s">
        <v>812</v>
      </c>
      <c r="D22" s="102"/>
      <c r="E22" s="42"/>
      <c r="F22" s="1"/>
      <c r="G22" s="1"/>
      <c r="H22" s="42"/>
      <c r="I22" s="107"/>
      <c r="J22" s="54"/>
      <c r="K22" s="139"/>
      <c r="L22" s="133"/>
      <c r="M22" s="135"/>
      <c r="N22" s="4"/>
      <c r="O22" s="4"/>
      <c r="P22" s="4"/>
      <c r="Q22" s="4"/>
      <c r="R22" s="20"/>
      <c r="S22" s="223"/>
      <c r="U22" s="54"/>
      <c r="V22" s="172" t="s">
        <v>388</v>
      </c>
      <c r="W22" s="50">
        <v>5</v>
      </c>
      <c r="X22" s="143" t="s">
        <v>436</v>
      </c>
      <c r="Y22" s="66">
        <f>ROUND(ROUND(ROUND(F9*J21,0)*M$9,0)*U21,0)-W22</f>
        <v>505</v>
      </c>
      <c r="Z22" s="11"/>
    </row>
    <row r="23" spans="1:26" ht="17.2" customHeight="1" x14ac:dyDescent="0.3">
      <c r="A23" s="7">
        <v>41</v>
      </c>
      <c r="B23" s="9">
        <v>8157</v>
      </c>
      <c r="C23" s="6" t="s">
        <v>811</v>
      </c>
      <c r="D23" s="102"/>
      <c r="E23" s="42"/>
      <c r="F23" s="38"/>
      <c r="G23" s="38"/>
      <c r="H23" s="42"/>
      <c r="I23" s="115"/>
      <c r="J23" s="41"/>
      <c r="K23" s="42"/>
      <c r="L23" s="1"/>
      <c r="M23" s="41"/>
      <c r="N23" s="230" t="s">
        <v>541</v>
      </c>
      <c r="O23" s="212" t="s">
        <v>390</v>
      </c>
      <c r="P23" s="33"/>
      <c r="Q23" s="47"/>
      <c r="R23" s="148"/>
      <c r="S23" s="44"/>
      <c r="T23" s="47"/>
      <c r="U23" s="120"/>
      <c r="V23" s="118"/>
      <c r="W23" s="118"/>
      <c r="X23" s="118"/>
      <c r="Y23" s="66">
        <f>ROUND(ROUND(ROUND(F9*J21,0)*M$9,0)*R24,0)</f>
        <v>376</v>
      </c>
      <c r="Z23" s="11"/>
    </row>
    <row r="24" spans="1:26" ht="17.2" customHeight="1" x14ac:dyDescent="0.3">
      <c r="A24" s="7">
        <v>41</v>
      </c>
      <c r="B24" s="9">
        <v>8511</v>
      </c>
      <c r="C24" s="6" t="s">
        <v>810</v>
      </c>
      <c r="D24" s="102"/>
      <c r="E24" s="42"/>
      <c r="F24" s="38"/>
      <c r="G24" s="38"/>
      <c r="H24" s="42"/>
      <c r="I24" s="115"/>
      <c r="J24" s="41"/>
      <c r="K24" s="42"/>
      <c r="L24" s="1"/>
      <c r="M24" s="41"/>
      <c r="N24" s="231"/>
      <c r="O24" s="213"/>
      <c r="P24" s="1"/>
      <c r="Q24" s="108" t="s">
        <v>386</v>
      </c>
      <c r="R24" s="56">
        <v>0.7</v>
      </c>
      <c r="S24" s="40"/>
      <c r="T24" s="94"/>
      <c r="U24" s="119"/>
      <c r="V24" s="168" t="s">
        <v>388</v>
      </c>
      <c r="W24" s="47">
        <v>5</v>
      </c>
      <c r="X24" s="148" t="s">
        <v>436</v>
      </c>
      <c r="Y24" s="66">
        <f>ROUND(ROUND(ROUND(F9*J21,0)*M$9,0)*R24,0)-W24</f>
        <v>371</v>
      </c>
      <c r="Z24" s="11"/>
    </row>
    <row r="25" spans="1:26" ht="17.2" customHeight="1" x14ac:dyDescent="0.3">
      <c r="A25" s="7">
        <v>41</v>
      </c>
      <c r="B25" s="9">
        <v>8158</v>
      </c>
      <c r="C25" s="6" t="s">
        <v>809</v>
      </c>
      <c r="D25" s="102"/>
      <c r="E25" s="42"/>
      <c r="F25" s="38"/>
      <c r="G25" s="38"/>
      <c r="H25" s="42"/>
      <c r="I25" s="115"/>
      <c r="J25" s="41"/>
      <c r="K25" s="42"/>
      <c r="L25" s="1"/>
      <c r="M25" s="41"/>
      <c r="N25" s="231"/>
      <c r="O25" s="213"/>
      <c r="P25" s="1"/>
      <c r="Q25" s="108"/>
      <c r="R25" s="56"/>
      <c r="S25" s="212" t="s">
        <v>534</v>
      </c>
      <c r="T25" s="47" t="s">
        <v>386</v>
      </c>
      <c r="U25" s="120">
        <v>0.95</v>
      </c>
      <c r="V25" s="111"/>
      <c r="W25" s="111"/>
      <c r="X25" s="111"/>
      <c r="Y25" s="72">
        <f>ROUND(ROUND(ROUND(ROUND(F9*J21,0)*M$9,0)*R24,0)*U25,0)</f>
        <v>357</v>
      </c>
      <c r="Z25" s="11"/>
    </row>
    <row r="26" spans="1:26" ht="17.2" customHeight="1" x14ac:dyDescent="0.3">
      <c r="A26" s="7">
        <v>41</v>
      </c>
      <c r="B26" s="9">
        <v>8512</v>
      </c>
      <c r="C26" s="6" t="s">
        <v>808</v>
      </c>
      <c r="D26" s="102"/>
      <c r="E26" s="42"/>
      <c r="F26" s="38"/>
      <c r="G26" s="38"/>
      <c r="H26" s="42"/>
      <c r="I26" s="115"/>
      <c r="J26" s="41"/>
      <c r="K26" s="42"/>
      <c r="L26" s="1"/>
      <c r="M26" s="41"/>
      <c r="N26" s="231"/>
      <c r="O26" s="223"/>
      <c r="P26" s="1"/>
      <c r="R26" s="61"/>
      <c r="S26" s="223"/>
      <c r="T26" s="94"/>
      <c r="U26" s="119"/>
      <c r="V26" s="172" t="s">
        <v>388</v>
      </c>
      <c r="W26" s="50">
        <v>5</v>
      </c>
      <c r="X26" s="143" t="s">
        <v>436</v>
      </c>
      <c r="Y26" s="72">
        <f>ROUND(ROUND(ROUND(ROUND(F9*J21,0)*M$9,0)*R24,0)*U25,0)-W26</f>
        <v>352</v>
      </c>
      <c r="Z26" s="11"/>
    </row>
    <row r="27" spans="1:26" ht="17.2" customHeight="1" x14ac:dyDescent="0.3">
      <c r="A27" s="7">
        <v>41</v>
      </c>
      <c r="B27" s="9">
        <v>8513</v>
      </c>
      <c r="C27" s="6" t="s">
        <v>807</v>
      </c>
      <c r="D27" s="102"/>
      <c r="E27" s="42"/>
      <c r="F27" s="38"/>
      <c r="G27" s="38"/>
      <c r="H27" s="42"/>
      <c r="I27" s="115"/>
      <c r="J27" s="41"/>
      <c r="K27" s="42"/>
      <c r="L27" s="1"/>
      <c r="M27" s="41"/>
      <c r="N27" s="179"/>
      <c r="O27" s="212" t="s">
        <v>389</v>
      </c>
      <c r="P27" s="33"/>
      <c r="Q27" s="47"/>
      <c r="R27" s="148"/>
      <c r="S27" s="44"/>
      <c r="T27" s="47"/>
      <c r="U27" s="120"/>
      <c r="V27" s="118"/>
      <c r="W27" s="118"/>
      <c r="X27" s="118"/>
      <c r="Y27" s="66">
        <f>ROUND(ROUND(ROUND(F9*J21,0)*M$9,0)*R28,0)</f>
        <v>269</v>
      </c>
      <c r="Z27" s="11"/>
    </row>
    <row r="28" spans="1:26" ht="17.2" customHeight="1" x14ac:dyDescent="0.3">
      <c r="A28" s="7">
        <v>41</v>
      </c>
      <c r="B28" s="9">
        <v>8514</v>
      </c>
      <c r="C28" s="6" t="s">
        <v>806</v>
      </c>
      <c r="D28" s="102"/>
      <c r="E28" s="42"/>
      <c r="F28" s="38"/>
      <c r="G28" s="38"/>
      <c r="H28" s="42"/>
      <c r="I28" s="115"/>
      <c r="J28" s="41"/>
      <c r="K28" s="42"/>
      <c r="L28" s="1"/>
      <c r="M28" s="41"/>
      <c r="N28" s="179"/>
      <c r="O28" s="213"/>
      <c r="P28" s="1"/>
      <c r="Q28" s="108" t="s">
        <v>386</v>
      </c>
      <c r="R28" s="56">
        <v>0.5</v>
      </c>
      <c r="S28" s="40"/>
      <c r="T28" s="94"/>
      <c r="U28" s="119"/>
      <c r="V28" s="168" t="s">
        <v>388</v>
      </c>
      <c r="W28" s="47">
        <v>5</v>
      </c>
      <c r="X28" s="148" t="s">
        <v>436</v>
      </c>
      <c r="Y28" s="66">
        <f>ROUND(ROUND(ROUND(F9*J21,0)*M$9,0)*R28,0)-W28</f>
        <v>264</v>
      </c>
      <c r="Z28" s="11"/>
    </row>
    <row r="29" spans="1:26" ht="17.2" customHeight="1" x14ac:dyDescent="0.3">
      <c r="A29" s="7">
        <v>41</v>
      </c>
      <c r="B29" s="9">
        <v>8515</v>
      </c>
      <c r="C29" s="6" t="s">
        <v>805</v>
      </c>
      <c r="D29" s="102"/>
      <c r="E29" s="42"/>
      <c r="F29" s="38"/>
      <c r="G29" s="38"/>
      <c r="H29" s="42"/>
      <c r="I29" s="115"/>
      <c r="J29" s="41"/>
      <c r="K29" s="42"/>
      <c r="L29" s="1"/>
      <c r="M29" s="41"/>
      <c r="N29" s="179"/>
      <c r="O29" s="213"/>
      <c r="P29" s="1"/>
      <c r="Q29" s="108"/>
      <c r="R29" s="56"/>
      <c r="S29" s="212" t="s">
        <v>534</v>
      </c>
      <c r="T29" s="47" t="s">
        <v>386</v>
      </c>
      <c r="U29" s="120">
        <v>0.95</v>
      </c>
      <c r="V29" s="111"/>
      <c r="W29" s="111"/>
      <c r="X29" s="111"/>
      <c r="Y29" s="72">
        <f>ROUND(ROUND(ROUND(ROUND(F9*J21,0)*M$9,0)*R28,0)*U29,0)</f>
        <v>256</v>
      </c>
      <c r="Z29" s="11"/>
    </row>
    <row r="30" spans="1:26" ht="17.2" customHeight="1" x14ac:dyDescent="0.3">
      <c r="A30" s="7">
        <v>41</v>
      </c>
      <c r="B30" s="9">
        <v>8516</v>
      </c>
      <c r="C30" s="6" t="s">
        <v>804</v>
      </c>
      <c r="D30" s="176"/>
      <c r="E30" s="40"/>
      <c r="F30" s="57"/>
      <c r="G30" s="57"/>
      <c r="H30" s="40"/>
      <c r="K30" s="132"/>
      <c r="L30" s="131"/>
      <c r="M30" s="130"/>
      <c r="N30" s="178"/>
      <c r="O30" s="223"/>
      <c r="P30" s="4"/>
      <c r="Q30" s="57"/>
      <c r="R30" s="61"/>
      <c r="S30" s="223"/>
      <c r="T30" s="94"/>
      <c r="U30" s="119"/>
      <c r="V30" s="172" t="s">
        <v>388</v>
      </c>
      <c r="W30" s="50">
        <v>5</v>
      </c>
      <c r="X30" s="143" t="s">
        <v>436</v>
      </c>
      <c r="Y30" s="72">
        <f>ROUND(ROUND(ROUND(ROUND(F9*J21,0)*M$9,0)*R28,0)*U29,0)-W30</f>
        <v>251</v>
      </c>
      <c r="Z30" s="11"/>
    </row>
    <row r="31" spans="1:26" ht="17.2" customHeight="1" x14ac:dyDescent="0.3">
      <c r="A31" s="7">
        <v>41</v>
      </c>
      <c r="B31" s="9">
        <v>8111</v>
      </c>
      <c r="C31" s="6" t="s">
        <v>803</v>
      </c>
      <c r="D31" s="176"/>
      <c r="E31" s="212" t="s">
        <v>802</v>
      </c>
      <c r="F31" s="33"/>
      <c r="G31" s="33"/>
      <c r="H31" s="44"/>
      <c r="I31" s="53"/>
      <c r="J31" s="60"/>
      <c r="K31" s="139"/>
      <c r="L31" s="133"/>
      <c r="M31" s="135"/>
      <c r="N31" s="1"/>
      <c r="O31" s="1"/>
      <c r="P31" s="1"/>
      <c r="Q31" s="1"/>
      <c r="R31" s="45"/>
      <c r="S31" s="44"/>
      <c r="T31" s="47"/>
      <c r="U31" s="147"/>
      <c r="V31" s="48"/>
      <c r="W31" s="48"/>
      <c r="X31" s="48"/>
      <c r="Y31" s="66">
        <f>ROUND(F33*M$9,0)</f>
        <v>497</v>
      </c>
      <c r="Z31" s="11"/>
    </row>
    <row r="32" spans="1:26" ht="17.2" customHeight="1" x14ac:dyDescent="0.3">
      <c r="A32" s="7">
        <v>41</v>
      </c>
      <c r="B32" s="9">
        <v>8517</v>
      </c>
      <c r="C32" s="6" t="s">
        <v>801</v>
      </c>
      <c r="D32" s="176"/>
      <c r="E32" s="213"/>
      <c r="F32" s="1"/>
      <c r="G32" s="1"/>
      <c r="H32" s="42"/>
      <c r="I32" s="107"/>
      <c r="J32" s="54"/>
      <c r="K32" s="139"/>
      <c r="L32" s="133"/>
      <c r="M32" s="135"/>
      <c r="N32" s="1"/>
      <c r="O32" s="1"/>
      <c r="P32" s="1"/>
      <c r="Q32" s="1"/>
      <c r="R32" s="41"/>
      <c r="S32" s="40"/>
      <c r="T32" s="94"/>
      <c r="U32" s="114"/>
      <c r="V32" s="172" t="s">
        <v>388</v>
      </c>
      <c r="W32" s="50">
        <v>5</v>
      </c>
      <c r="X32" s="143" t="s">
        <v>436</v>
      </c>
      <c r="Y32" s="66">
        <f>ROUND(F33*M$9,0)-W32</f>
        <v>492</v>
      </c>
      <c r="Z32" s="11"/>
    </row>
    <row r="33" spans="1:26" ht="17.2" customHeight="1" x14ac:dyDescent="0.3">
      <c r="A33" s="7">
        <v>41</v>
      </c>
      <c r="B33" s="9">
        <v>8112</v>
      </c>
      <c r="C33" s="6" t="s">
        <v>800</v>
      </c>
      <c r="D33" s="176"/>
      <c r="E33" s="213"/>
      <c r="F33" s="112">
        <f>'12自立訓練(機能・基本)'!F33</f>
        <v>710</v>
      </c>
      <c r="G33" s="1" t="s">
        <v>15</v>
      </c>
      <c r="H33" s="42"/>
      <c r="I33" s="107"/>
      <c r="J33" s="54"/>
      <c r="K33" s="139"/>
      <c r="L33" s="133"/>
      <c r="M33" s="135"/>
      <c r="N33" s="1"/>
      <c r="O33" s="1"/>
      <c r="P33" s="1"/>
      <c r="Q33" s="1"/>
      <c r="R33" s="41"/>
      <c r="S33" s="212" t="s">
        <v>534</v>
      </c>
      <c r="T33" s="47" t="s">
        <v>420</v>
      </c>
      <c r="U33" s="120">
        <v>0.95</v>
      </c>
      <c r="V33" s="48"/>
      <c r="W33" s="48"/>
      <c r="X33" s="48"/>
      <c r="Y33" s="66">
        <f>ROUND(ROUND(F33*M$9,0)*U33,0)</f>
        <v>472</v>
      </c>
      <c r="Z33" s="11"/>
    </row>
    <row r="34" spans="1:26" ht="17.2" customHeight="1" x14ac:dyDescent="0.3">
      <c r="A34" s="7">
        <v>41</v>
      </c>
      <c r="B34" s="9">
        <v>8518</v>
      </c>
      <c r="C34" s="6" t="s">
        <v>799</v>
      </c>
      <c r="D34" s="176"/>
      <c r="E34" s="42"/>
      <c r="F34" s="1"/>
      <c r="G34" s="1"/>
      <c r="H34" s="42"/>
      <c r="I34" s="107"/>
      <c r="J34" s="54"/>
      <c r="K34" s="139"/>
      <c r="L34" s="133"/>
      <c r="M34" s="135"/>
      <c r="N34" s="4"/>
      <c r="O34" s="4"/>
      <c r="P34" s="4"/>
      <c r="Q34" s="4"/>
      <c r="R34" s="20"/>
      <c r="S34" s="223"/>
      <c r="U34" s="54"/>
      <c r="V34" s="172" t="s">
        <v>388</v>
      </c>
      <c r="W34" s="50">
        <v>5</v>
      </c>
      <c r="X34" s="143" t="s">
        <v>436</v>
      </c>
      <c r="Y34" s="66">
        <f>ROUND(ROUND(F33*M$9,0)*U33,0)-W34</f>
        <v>467</v>
      </c>
      <c r="Z34" s="11"/>
    </row>
    <row r="35" spans="1:26" ht="17.2" customHeight="1" x14ac:dyDescent="0.3">
      <c r="A35" s="7">
        <v>41</v>
      </c>
      <c r="B35" s="9">
        <v>8113</v>
      </c>
      <c r="C35" s="6" t="s">
        <v>798</v>
      </c>
      <c r="D35" s="176"/>
      <c r="E35" s="42"/>
      <c r="F35" s="38"/>
      <c r="G35" s="38"/>
      <c r="H35" s="42"/>
      <c r="I35" s="115"/>
      <c r="J35" s="41"/>
      <c r="K35" s="42"/>
      <c r="L35" s="1"/>
      <c r="M35" s="41"/>
      <c r="N35" s="230" t="s">
        <v>541</v>
      </c>
      <c r="O35" s="212" t="s">
        <v>394</v>
      </c>
      <c r="P35" s="33"/>
      <c r="Q35" s="47"/>
      <c r="R35" s="148"/>
      <c r="S35" s="44"/>
      <c r="T35" s="47"/>
      <c r="U35" s="120"/>
      <c r="V35" s="118"/>
      <c r="W35" s="118"/>
      <c r="X35" s="118"/>
      <c r="Y35" s="66">
        <f>ROUND(ROUND(F33*M$9,0)*R36,0)</f>
        <v>348</v>
      </c>
      <c r="Z35" s="11"/>
    </row>
    <row r="36" spans="1:26" ht="17.2" customHeight="1" x14ac:dyDescent="0.3">
      <c r="A36" s="7">
        <v>41</v>
      </c>
      <c r="B36" s="9">
        <v>8519</v>
      </c>
      <c r="C36" s="6" t="s">
        <v>797</v>
      </c>
      <c r="D36" s="176"/>
      <c r="E36" s="42"/>
      <c r="F36" s="38"/>
      <c r="G36" s="38"/>
      <c r="H36" s="42"/>
      <c r="I36" s="115"/>
      <c r="J36" s="41"/>
      <c r="K36" s="42"/>
      <c r="L36" s="1"/>
      <c r="M36" s="41"/>
      <c r="N36" s="231"/>
      <c r="O36" s="213"/>
      <c r="P36" s="1"/>
      <c r="Q36" s="108" t="s">
        <v>435</v>
      </c>
      <c r="R36" s="56">
        <v>0.7</v>
      </c>
      <c r="S36" s="40"/>
      <c r="T36" s="94"/>
      <c r="U36" s="119"/>
      <c r="V36" s="168" t="s">
        <v>388</v>
      </c>
      <c r="W36" s="47">
        <v>5</v>
      </c>
      <c r="X36" s="148" t="s">
        <v>436</v>
      </c>
      <c r="Y36" s="66">
        <f>ROUND(ROUND(F33*M$9,0)*R36,0)-W36</f>
        <v>343</v>
      </c>
      <c r="Z36" s="11"/>
    </row>
    <row r="37" spans="1:26" ht="17.2" customHeight="1" x14ac:dyDescent="0.3">
      <c r="A37" s="7">
        <v>41</v>
      </c>
      <c r="B37" s="9">
        <v>8114</v>
      </c>
      <c r="C37" s="6" t="s">
        <v>796</v>
      </c>
      <c r="D37" s="176"/>
      <c r="E37" s="42"/>
      <c r="F37" s="38"/>
      <c r="G37" s="38"/>
      <c r="H37" s="42"/>
      <c r="I37" s="115"/>
      <c r="J37" s="41"/>
      <c r="K37" s="42"/>
      <c r="L37" s="1"/>
      <c r="M37" s="41"/>
      <c r="N37" s="231"/>
      <c r="O37" s="213"/>
      <c r="P37" s="1"/>
      <c r="Q37" s="108"/>
      <c r="R37" s="56"/>
      <c r="S37" s="212" t="s">
        <v>534</v>
      </c>
      <c r="T37" s="47" t="s">
        <v>425</v>
      </c>
      <c r="U37" s="120">
        <v>0.95</v>
      </c>
      <c r="V37" s="111"/>
      <c r="W37" s="111"/>
      <c r="X37" s="111"/>
      <c r="Y37" s="72">
        <f>ROUND(ROUND(ROUND(F33*M$9,0)*R36,0)*U37,0)</f>
        <v>331</v>
      </c>
      <c r="Z37" s="11"/>
    </row>
    <row r="38" spans="1:26" ht="17.2" customHeight="1" x14ac:dyDescent="0.3">
      <c r="A38" s="7">
        <v>41</v>
      </c>
      <c r="B38" s="9">
        <v>8520</v>
      </c>
      <c r="C38" s="6" t="s">
        <v>795</v>
      </c>
      <c r="D38" s="176"/>
      <c r="E38" s="42"/>
      <c r="F38" s="38"/>
      <c r="G38" s="38"/>
      <c r="H38" s="42"/>
      <c r="I38" s="115"/>
      <c r="J38" s="41"/>
      <c r="K38" s="42"/>
      <c r="L38" s="1"/>
      <c r="M38" s="41"/>
      <c r="N38" s="231"/>
      <c r="O38" s="223"/>
      <c r="P38" s="1"/>
      <c r="R38" s="61"/>
      <c r="S38" s="223"/>
      <c r="T38" s="94"/>
      <c r="U38" s="119"/>
      <c r="V38" s="172" t="s">
        <v>388</v>
      </c>
      <c r="W38" s="50">
        <v>5</v>
      </c>
      <c r="X38" s="143" t="s">
        <v>436</v>
      </c>
      <c r="Y38" s="72">
        <f>ROUND(ROUND(ROUND(F33*M$9,0)*R36,0)*U37,0)-W38</f>
        <v>326</v>
      </c>
      <c r="Z38" s="11"/>
    </row>
    <row r="39" spans="1:26" ht="17.2" customHeight="1" x14ac:dyDescent="0.3">
      <c r="A39" s="7">
        <v>41</v>
      </c>
      <c r="B39" s="9">
        <v>8521</v>
      </c>
      <c r="C39" s="6" t="s">
        <v>794</v>
      </c>
      <c r="D39" s="176"/>
      <c r="E39" s="42"/>
      <c r="F39" s="38"/>
      <c r="G39" s="38"/>
      <c r="H39" s="42"/>
      <c r="I39" s="115"/>
      <c r="J39" s="41"/>
      <c r="K39" s="42"/>
      <c r="L39" s="1"/>
      <c r="M39" s="41"/>
      <c r="N39" s="179"/>
      <c r="O39" s="212" t="s">
        <v>410</v>
      </c>
      <c r="P39" s="33"/>
      <c r="Q39" s="47"/>
      <c r="R39" s="148"/>
      <c r="S39" s="44"/>
      <c r="T39" s="47"/>
      <c r="U39" s="120"/>
      <c r="V39" s="118"/>
      <c r="W39" s="118"/>
      <c r="X39" s="118"/>
      <c r="Y39" s="66">
        <f>ROUND(ROUND(F33*M$9,0)*R40,0)</f>
        <v>249</v>
      </c>
      <c r="Z39" s="11"/>
    </row>
    <row r="40" spans="1:26" ht="17.2" customHeight="1" x14ac:dyDescent="0.3">
      <c r="A40" s="7">
        <v>41</v>
      </c>
      <c r="B40" s="9">
        <v>8522</v>
      </c>
      <c r="C40" s="6" t="s">
        <v>793</v>
      </c>
      <c r="D40" s="176"/>
      <c r="E40" s="42"/>
      <c r="F40" s="38"/>
      <c r="G40" s="38"/>
      <c r="H40" s="42"/>
      <c r="I40" s="115"/>
      <c r="J40" s="41"/>
      <c r="K40" s="42"/>
      <c r="L40" s="1"/>
      <c r="M40" s="41"/>
      <c r="N40" s="179"/>
      <c r="O40" s="213"/>
      <c r="P40" s="1"/>
      <c r="Q40" s="108" t="s">
        <v>425</v>
      </c>
      <c r="R40" s="56">
        <v>0.5</v>
      </c>
      <c r="S40" s="40"/>
      <c r="T40" s="94"/>
      <c r="U40" s="119"/>
      <c r="V40" s="168" t="s">
        <v>388</v>
      </c>
      <c r="W40" s="47">
        <v>5</v>
      </c>
      <c r="X40" s="148" t="s">
        <v>436</v>
      </c>
      <c r="Y40" s="66">
        <f>ROUND(ROUND(F33*M$9,0)*R40,0)-W40</f>
        <v>244</v>
      </c>
      <c r="Z40" s="11"/>
    </row>
    <row r="41" spans="1:26" ht="17.2" customHeight="1" x14ac:dyDescent="0.3">
      <c r="A41" s="7">
        <v>41</v>
      </c>
      <c r="B41" s="9">
        <v>8523</v>
      </c>
      <c r="C41" s="6" t="s">
        <v>792</v>
      </c>
      <c r="D41" s="176"/>
      <c r="E41" s="42"/>
      <c r="F41" s="38"/>
      <c r="G41" s="38"/>
      <c r="H41" s="42"/>
      <c r="I41" s="115"/>
      <c r="J41" s="41"/>
      <c r="K41" s="42"/>
      <c r="L41" s="1"/>
      <c r="M41" s="41"/>
      <c r="N41" s="179"/>
      <c r="O41" s="213"/>
      <c r="P41" s="1"/>
      <c r="Q41" s="108"/>
      <c r="R41" s="56"/>
      <c r="S41" s="212" t="s">
        <v>534</v>
      </c>
      <c r="T41" s="47" t="s">
        <v>425</v>
      </c>
      <c r="U41" s="120">
        <v>0.95</v>
      </c>
      <c r="V41" s="111"/>
      <c r="W41" s="111"/>
      <c r="X41" s="111"/>
      <c r="Y41" s="72">
        <f>ROUND(ROUND(ROUND(F33*M$9,0)*R40,0)*U41,0)</f>
        <v>237</v>
      </c>
      <c r="Z41" s="11"/>
    </row>
    <row r="42" spans="1:26" ht="17.2" customHeight="1" x14ac:dyDescent="0.3">
      <c r="A42" s="7">
        <v>41</v>
      </c>
      <c r="B42" s="9">
        <v>8524</v>
      </c>
      <c r="C42" s="6" t="s">
        <v>791</v>
      </c>
      <c r="D42" s="176"/>
      <c r="E42" s="42"/>
      <c r="F42" s="107"/>
      <c r="G42" s="54"/>
      <c r="H42" s="40"/>
      <c r="I42" s="27"/>
      <c r="J42" s="20"/>
      <c r="K42" s="42"/>
      <c r="L42" s="1"/>
      <c r="M42" s="41"/>
      <c r="N42" s="178"/>
      <c r="O42" s="223"/>
      <c r="P42" s="4"/>
      <c r="Q42" s="57"/>
      <c r="R42" s="61"/>
      <c r="S42" s="223"/>
      <c r="T42" s="94"/>
      <c r="U42" s="119"/>
      <c r="V42" s="172" t="s">
        <v>388</v>
      </c>
      <c r="W42" s="50">
        <v>5</v>
      </c>
      <c r="X42" s="143" t="s">
        <v>436</v>
      </c>
      <c r="Y42" s="72">
        <f>ROUND(ROUND(ROUND(F33*M$9,0)*R40,0)*U41,0)-W42</f>
        <v>232</v>
      </c>
      <c r="Z42" s="11"/>
    </row>
    <row r="43" spans="1:26" ht="17.2" customHeight="1" x14ac:dyDescent="0.3">
      <c r="A43" s="31">
        <v>41</v>
      </c>
      <c r="B43" s="9">
        <v>8115</v>
      </c>
      <c r="C43" s="6" t="s">
        <v>790</v>
      </c>
      <c r="D43" s="176"/>
      <c r="E43" s="42"/>
      <c r="H43" s="234" t="s">
        <v>528</v>
      </c>
      <c r="I43" s="107"/>
      <c r="J43" s="54"/>
      <c r="K43" s="139"/>
      <c r="L43" s="133"/>
      <c r="M43" s="135"/>
      <c r="N43" s="1"/>
      <c r="O43" s="1"/>
      <c r="P43" s="1"/>
      <c r="Q43" s="1"/>
      <c r="R43" s="41"/>
      <c r="S43" s="44"/>
      <c r="T43" s="47"/>
      <c r="U43" s="147"/>
      <c r="V43" s="48"/>
      <c r="W43" s="48"/>
      <c r="X43" s="48"/>
      <c r="Y43" s="66">
        <f>ROUND(ROUND(F33*J45,0)*M$9,0)</f>
        <v>480</v>
      </c>
      <c r="Z43" s="11"/>
    </row>
    <row r="44" spans="1:26" ht="17.2" customHeight="1" x14ac:dyDescent="0.3">
      <c r="A44" s="7">
        <v>41</v>
      </c>
      <c r="B44" s="9">
        <v>8525</v>
      </c>
      <c r="C44" s="6" t="s">
        <v>789</v>
      </c>
      <c r="D44" s="176"/>
      <c r="E44" s="42"/>
      <c r="F44" s="1"/>
      <c r="G44" s="1"/>
      <c r="H44" s="235"/>
      <c r="I44" s="107"/>
      <c r="J44" s="54"/>
      <c r="K44" s="139"/>
      <c r="L44" s="133"/>
      <c r="M44" s="135"/>
      <c r="N44" s="1"/>
      <c r="O44" s="1"/>
      <c r="P44" s="1"/>
      <c r="Q44" s="1"/>
      <c r="R44" s="41"/>
      <c r="S44" s="40"/>
      <c r="T44" s="94"/>
      <c r="U44" s="114"/>
      <c r="V44" s="172" t="s">
        <v>388</v>
      </c>
      <c r="W44" s="50">
        <v>5</v>
      </c>
      <c r="X44" s="143" t="s">
        <v>436</v>
      </c>
      <c r="Y44" s="66">
        <f>ROUND(ROUND(F33*J45,0)*M$9,0)-W44</f>
        <v>475</v>
      </c>
      <c r="Z44" s="11"/>
    </row>
    <row r="45" spans="1:26" ht="17.2" customHeight="1" x14ac:dyDescent="0.3">
      <c r="A45" s="7">
        <v>41</v>
      </c>
      <c r="B45" s="9">
        <v>8116</v>
      </c>
      <c r="C45" s="6" t="s">
        <v>788</v>
      </c>
      <c r="D45" s="176"/>
      <c r="E45" s="42"/>
      <c r="F45" s="1"/>
      <c r="G45" s="1"/>
      <c r="H45" s="42"/>
      <c r="I45" s="108" t="s">
        <v>424</v>
      </c>
      <c r="J45" s="116">
        <v>0.96499999999999997</v>
      </c>
      <c r="K45" s="139"/>
      <c r="L45" s="133"/>
      <c r="M45" s="135"/>
      <c r="N45" s="1"/>
      <c r="O45" s="1"/>
      <c r="P45" s="1"/>
      <c r="Q45" s="1"/>
      <c r="R45" s="41"/>
      <c r="S45" s="212" t="s">
        <v>534</v>
      </c>
      <c r="T45" s="47" t="s">
        <v>424</v>
      </c>
      <c r="U45" s="120">
        <v>0.95</v>
      </c>
      <c r="V45" s="48"/>
      <c r="W45" s="48"/>
      <c r="X45" s="48"/>
      <c r="Y45" s="72">
        <f>ROUND(ROUND(ROUND(F33*J45,0)*M$9,0)*U45,0)</f>
        <v>456</v>
      </c>
      <c r="Z45" s="11"/>
    </row>
    <row r="46" spans="1:26" ht="17.2" customHeight="1" x14ac:dyDescent="0.3">
      <c r="A46" s="7">
        <v>41</v>
      </c>
      <c r="B46" s="9">
        <v>8526</v>
      </c>
      <c r="C46" s="6" t="s">
        <v>787</v>
      </c>
      <c r="D46" s="176"/>
      <c r="E46" s="42"/>
      <c r="F46" s="1"/>
      <c r="G46" s="1"/>
      <c r="H46" s="42"/>
      <c r="I46" s="107"/>
      <c r="J46" s="54"/>
      <c r="K46" s="139"/>
      <c r="L46" s="133"/>
      <c r="M46" s="135"/>
      <c r="N46" s="4"/>
      <c r="O46" s="4"/>
      <c r="P46" s="4"/>
      <c r="Q46" s="4"/>
      <c r="R46" s="20"/>
      <c r="S46" s="223"/>
      <c r="U46" s="54"/>
      <c r="V46" s="172" t="s">
        <v>388</v>
      </c>
      <c r="W46" s="50">
        <v>5</v>
      </c>
      <c r="X46" s="143" t="s">
        <v>436</v>
      </c>
      <c r="Y46" s="66">
        <f>ROUND(ROUND(ROUND(F33*J45,0)*M$9,0)*U45,0)-W46</f>
        <v>451</v>
      </c>
      <c r="Z46" s="11"/>
    </row>
    <row r="47" spans="1:26" ht="17.2" customHeight="1" x14ac:dyDescent="0.3">
      <c r="A47" s="7">
        <v>41</v>
      </c>
      <c r="B47" s="9">
        <v>8117</v>
      </c>
      <c r="C47" s="6" t="s">
        <v>786</v>
      </c>
      <c r="D47" s="176"/>
      <c r="E47" s="42"/>
      <c r="F47" s="38"/>
      <c r="G47" s="38"/>
      <c r="H47" s="42"/>
      <c r="I47" s="115"/>
      <c r="J47" s="41"/>
      <c r="K47" s="42"/>
      <c r="L47" s="1"/>
      <c r="M47" s="41"/>
      <c r="N47" s="230" t="s">
        <v>541</v>
      </c>
      <c r="O47" s="212" t="s">
        <v>413</v>
      </c>
      <c r="P47" s="33"/>
      <c r="Q47" s="47"/>
      <c r="R47" s="148"/>
      <c r="S47" s="44"/>
      <c r="T47" s="47"/>
      <c r="U47" s="120"/>
      <c r="V47" s="118"/>
      <c r="W47" s="118"/>
      <c r="X47" s="118"/>
      <c r="Y47" s="66">
        <f>ROUND(ROUND(ROUND(F33*J45,0)*M$9,0)*R48,0)</f>
        <v>336</v>
      </c>
      <c r="Z47" s="11"/>
    </row>
    <row r="48" spans="1:26" ht="17.2" customHeight="1" x14ac:dyDescent="0.3">
      <c r="A48" s="7">
        <v>41</v>
      </c>
      <c r="B48" s="9">
        <v>8527</v>
      </c>
      <c r="C48" s="6" t="s">
        <v>785</v>
      </c>
      <c r="D48" s="176"/>
      <c r="E48" s="42"/>
      <c r="F48" s="38"/>
      <c r="G48" s="38"/>
      <c r="H48" s="42"/>
      <c r="I48" s="115"/>
      <c r="J48" s="41"/>
      <c r="K48" s="42"/>
      <c r="L48" s="1"/>
      <c r="M48" s="41"/>
      <c r="N48" s="231"/>
      <c r="O48" s="213"/>
      <c r="P48" s="1"/>
      <c r="Q48" s="108" t="s">
        <v>387</v>
      </c>
      <c r="R48" s="56">
        <v>0.7</v>
      </c>
      <c r="S48" s="40"/>
      <c r="T48" s="94"/>
      <c r="U48" s="119"/>
      <c r="V48" s="168" t="s">
        <v>388</v>
      </c>
      <c r="W48" s="47">
        <v>5</v>
      </c>
      <c r="X48" s="148" t="s">
        <v>436</v>
      </c>
      <c r="Y48" s="66">
        <f>ROUND(ROUND(ROUND(F33*J45,0)*M$9,0)*R48,0)-W48</f>
        <v>331</v>
      </c>
      <c r="Z48" s="11"/>
    </row>
    <row r="49" spans="1:26" ht="17.2" customHeight="1" x14ac:dyDescent="0.3">
      <c r="A49" s="7">
        <v>41</v>
      </c>
      <c r="B49" s="9">
        <v>8118</v>
      </c>
      <c r="C49" s="6" t="s">
        <v>784</v>
      </c>
      <c r="D49" s="176"/>
      <c r="E49" s="42"/>
      <c r="F49" s="38"/>
      <c r="G49" s="38"/>
      <c r="H49" s="42"/>
      <c r="I49" s="115"/>
      <c r="J49" s="41"/>
      <c r="K49" s="42"/>
      <c r="L49" s="1"/>
      <c r="M49" s="41"/>
      <c r="N49" s="231"/>
      <c r="O49" s="213"/>
      <c r="P49" s="1"/>
      <c r="Q49" s="108"/>
      <c r="R49" s="56"/>
      <c r="S49" s="212" t="s">
        <v>534</v>
      </c>
      <c r="T49" s="47" t="s">
        <v>386</v>
      </c>
      <c r="U49" s="120">
        <v>0.95</v>
      </c>
      <c r="V49" s="111"/>
      <c r="W49" s="111"/>
      <c r="X49" s="111"/>
      <c r="Y49" s="72">
        <f>ROUND(ROUND(ROUND(ROUND(F33*J45,0)*M$9,0)*R48,0)*U49,0)</f>
        <v>319</v>
      </c>
      <c r="Z49" s="11"/>
    </row>
    <row r="50" spans="1:26" ht="17.2" customHeight="1" x14ac:dyDescent="0.3">
      <c r="A50" s="7">
        <v>41</v>
      </c>
      <c r="B50" s="9">
        <v>8528</v>
      </c>
      <c r="C50" s="6" t="s">
        <v>783</v>
      </c>
      <c r="D50" s="176"/>
      <c r="E50" s="42"/>
      <c r="F50" s="38"/>
      <c r="G50" s="38"/>
      <c r="H50" s="42"/>
      <c r="I50" s="115"/>
      <c r="J50" s="41"/>
      <c r="K50" s="42"/>
      <c r="L50" s="1"/>
      <c r="M50" s="41"/>
      <c r="N50" s="231"/>
      <c r="O50" s="223"/>
      <c r="P50" s="1"/>
      <c r="R50" s="61"/>
      <c r="S50" s="223"/>
      <c r="T50" s="94"/>
      <c r="U50" s="119"/>
      <c r="V50" s="172" t="s">
        <v>388</v>
      </c>
      <c r="W50" s="50">
        <v>5</v>
      </c>
      <c r="X50" s="143" t="s">
        <v>436</v>
      </c>
      <c r="Y50" s="72">
        <f>ROUND(ROUND(ROUND(ROUND(F33*J45,0)*M$9,0)*R48,0)*U49,0)-W50</f>
        <v>314</v>
      </c>
      <c r="Z50" s="11"/>
    </row>
    <row r="51" spans="1:26" ht="17.2" customHeight="1" x14ac:dyDescent="0.3">
      <c r="A51" s="7">
        <v>41</v>
      </c>
      <c r="B51" s="9">
        <v>8529</v>
      </c>
      <c r="C51" s="6" t="s">
        <v>782</v>
      </c>
      <c r="D51" s="176"/>
      <c r="E51" s="42"/>
      <c r="F51" s="38"/>
      <c r="G51" s="38"/>
      <c r="H51" s="42"/>
      <c r="I51" s="115"/>
      <c r="J51" s="41"/>
      <c r="K51" s="42"/>
      <c r="L51" s="1"/>
      <c r="M51" s="41"/>
      <c r="N51" s="179"/>
      <c r="O51" s="212" t="s">
        <v>389</v>
      </c>
      <c r="P51" s="33"/>
      <c r="Q51" s="47"/>
      <c r="R51" s="148"/>
      <c r="S51" s="44"/>
      <c r="T51" s="47"/>
      <c r="U51" s="120"/>
      <c r="V51" s="118"/>
      <c r="W51" s="118"/>
      <c r="X51" s="118"/>
      <c r="Y51" s="66">
        <f>ROUND(ROUND(ROUND(F33*J45,0)*M$9,0)*R52,0)</f>
        <v>240</v>
      </c>
      <c r="Z51" s="11"/>
    </row>
    <row r="52" spans="1:26" ht="17.2" customHeight="1" x14ac:dyDescent="0.3">
      <c r="A52" s="7">
        <v>41</v>
      </c>
      <c r="B52" s="9">
        <v>8530</v>
      </c>
      <c r="C52" s="6" t="s">
        <v>781</v>
      </c>
      <c r="D52" s="176"/>
      <c r="E52" s="42"/>
      <c r="F52" s="38"/>
      <c r="G52" s="38"/>
      <c r="H52" s="42"/>
      <c r="I52" s="115"/>
      <c r="J52" s="41"/>
      <c r="K52" s="42"/>
      <c r="L52" s="1"/>
      <c r="M52" s="41"/>
      <c r="N52" s="179"/>
      <c r="O52" s="213"/>
      <c r="P52" s="1"/>
      <c r="Q52" s="108" t="s">
        <v>386</v>
      </c>
      <c r="R52" s="56">
        <v>0.5</v>
      </c>
      <c r="S52" s="40"/>
      <c r="T52" s="94"/>
      <c r="U52" s="119"/>
      <c r="V52" s="168" t="s">
        <v>388</v>
      </c>
      <c r="W52" s="47">
        <v>5</v>
      </c>
      <c r="X52" s="148" t="s">
        <v>436</v>
      </c>
      <c r="Y52" s="66">
        <f>ROUND(ROUND(ROUND(F33*J45,0)*M$9,0)*R52,0)-W52</f>
        <v>235</v>
      </c>
      <c r="Z52" s="11"/>
    </row>
    <row r="53" spans="1:26" ht="17.2" customHeight="1" x14ac:dyDescent="0.3">
      <c r="A53" s="7">
        <v>41</v>
      </c>
      <c r="B53" s="9">
        <v>8531</v>
      </c>
      <c r="C53" s="6" t="s">
        <v>780</v>
      </c>
      <c r="D53" s="176"/>
      <c r="E53" s="42"/>
      <c r="F53" s="38"/>
      <c r="G53" s="38"/>
      <c r="H53" s="42"/>
      <c r="I53" s="115"/>
      <c r="J53" s="41"/>
      <c r="K53" s="42"/>
      <c r="L53" s="1"/>
      <c r="M53" s="41"/>
      <c r="N53" s="179"/>
      <c r="O53" s="213"/>
      <c r="P53" s="1"/>
      <c r="Q53" s="108"/>
      <c r="R53" s="56"/>
      <c r="S53" s="212" t="s">
        <v>534</v>
      </c>
      <c r="T53" s="47" t="s">
        <v>386</v>
      </c>
      <c r="U53" s="120">
        <v>0.95</v>
      </c>
      <c r="V53" s="111"/>
      <c r="W53" s="111"/>
      <c r="X53" s="111"/>
      <c r="Y53" s="72">
        <f>ROUND(ROUND(ROUND(ROUND(F33*J45,0)*M$9,0)*R52,0)*U53,0)</f>
        <v>228</v>
      </c>
      <c r="Z53" s="11"/>
    </row>
    <row r="54" spans="1:26" ht="17.2" customHeight="1" x14ac:dyDescent="0.3">
      <c r="A54" s="7">
        <v>41</v>
      </c>
      <c r="B54" s="9">
        <v>8532</v>
      </c>
      <c r="C54" s="6" t="s">
        <v>779</v>
      </c>
      <c r="D54" s="176"/>
      <c r="E54" s="40"/>
      <c r="F54" s="57"/>
      <c r="G54" s="57"/>
      <c r="H54" s="40"/>
      <c r="K54" s="132"/>
      <c r="L54" s="131"/>
      <c r="M54" s="130"/>
      <c r="N54" s="178"/>
      <c r="O54" s="223"/>
      <c r="P54" s="4"/>
      <c r="Q54" s="57"/>
      <c r="R54" s="61"/>
      <c r="S54" s="223"/>
      <c r="T54" s="94"/>
      <c r="U54" s="119"/>
      <c r="V54" s="172" t="s">
        <v>388</v>
      </c>
      <c r="W54" s="50">
        <v>5</v>
      </c>
      <c r="X54" s="143" t="s">
        <v>436</v>
      </c>
      <c r="Y54" s="72">
        <f>ROUND(ROUND(ROUND(ROUND(F33*J45,0)*M$9,0)*R52,0)*U53,0)-W54</f>
        <v>223</v>
      </c>
      <c r="Z54" s="11"/>
    </row>
    <row r="55" spans="1:26" ht="17.2" customHeight="1" x14ac:dyDescent="0.3">
      <c r="A55" s="7">
        <v>41</v>
      </c>
      <c r="B55" s="9">
        <v>8121</v>
      </c>
      <c r="C55" s="6" t="s">
        <v>778</v>
      </c>
      <c r="D55" s="176"/>
      <c r="E55" s="212" t="s">
        <v>649</v>
      </c>
      <c r="F55" s="33"/>
      <c r="G55" s="33"/>
      <c r="H55" s="44"/>
      <c r="I55" s="53"/>
      <c r="J55" s="60"/>
      <c r="K55" s="139"/>
      <c r="L55" s="133"/>
      <c r="M55" s="135"/>
      <c r="N55" s="1"/>
      <c r="O55" s="1"/>
      <c r="P55" s="1"/>
      <c r="Q55" s="1"/>
      <c r="R55" s="45"/>
      <c r="S55" s="44"/>
      <c r="T55" s="47"/>
      <c r="U55" s="147"/>
      <c r="V55" s="48"/>
      <c r="W55" s="48"/>
      <c r="X55" s="48"/>
      <c r="Y55" s="66">
        <f>ROUND(F57*M$9,0)</f>
        <v>473</v>
      </c>
      <c r="Z55" s="11"/>
    </row>
    <row r="56" spans="1:26" ht="17.2" customHeight="1" x14ac:dyDescent="0.3">
      <c r="A56" s="7">
        <v>41</v>
      </c>
      <c r="B56" s="9">
        <v>8533</v>
      </c>
      <c r="C56" s="6" t="s">
        <v>777</v>
      </c>
      <c r="D56" s="176"/>
      <c r="E56" s="213"/>
      <c r="F56" s="1"/>
      <c r="G56" s="1"/>
      <c r="H56" s="42"/>
      <c r="I56" s="107"/>
      <c r="J56" s="54"/>
      <c r="K56" s="139"/>
      <c r="L56" s="133"/>
      <c r="M56" s="135"/>
      <c r="N56" s="1"/>
      <c r="O56" s="1"/>
      <c r="P56" s="1"/>
      <c r="Q56" s="1"/>
      <c r="R56" s="41"/>
      <c r="S56" s="40"/>
      <c r="T56" s="94"/>
      <c r="U56" s="114"/>
      <c r="V56" s="172" t="s">
        <v>388</v>
      </c>
      <c r="W56" s="50">
        <v>5</v>
      </c>
      <c r="X56" s="143" t="s">
        <v>436</v>
      </c>
      <c r="Y56" s="66">
        <f>ROUND(F57*M$9,0)-W56</f>
        <v>468</v>
      </c>
      <c r="Z56" s="11"/>
    </row>
    <row r="57" spans="1:26" ht="17.2" customHeight="1" x14ac:dyDescent="0.3">
      <c r="A57" s="7">
        <v>41</v>
      </c>
      <c r="B57" s="9">
        <v>8122</v>
      </c>
      <c r="C57" s="6" t="s">
        <v>776</v>
      </c>
      <c r="D57" s="176"/>
      <c r="E57" s="213"/>
      <c r="F57" s="112">
        <f>'12自立訓練(機能・基本)'!F57</f>
        <v>675</v>
      </c>
      <c r="G57" s="1" t="s">
        <v>15</v>
      </c>
      <c r="H57" s="42"/>
      <c r="I57" s="107"/>
      <c r="J57" s="54"/>
      <c r="K57" s="139"/>
      <c r="L57" s="133"/>
      <c r="M57" s="135"/>
      <c r="N57" s="1"/>
      <c r="O57" s="1"/>
      <c r="P57" s="1"/>
      <c r="Q57" s="1"/>
      <c r="R57" s="41"/>
      <c r="S57" s="212" t="s">
        <v>534</v>
      </c>
      <c r="T57" s="47" t="s">
        <v>442</v>
      </c>
      <c r="U57" s="120">
        <v>0.95</v>
      </c>
      <c r="V57" s="48"/>
      <c r="W57" s="48"/>
      <c r="X57" s="48"/>
      <c r="Y57" s="66">
        <f>ROUND(ROUND(F57*M$9,0)*U57,0)</f>
        <v>449</v>
      </c>
      <c r="Z57" s="11"/>
    </row>
    <row r="58" spans="1:26" ht="17.2" customHeight="1" x14ac:dyDescent="0.3">
      <c r="A58" s="7">
        <v>41</v>
      </c>
      <c r="B58" s="9">
        <v>8534</v>
      </c>
      <c r="C58" s="6" t="s">
        <v>775</v>
      </c>
      <c r="D58" s="176"/>
      <c r="E58" s="42"/>
      <c r="F58" s="1"/>
      <c r="G58" s="1"/>
      <c r="H58" s="42"/>
      <c r="I58" s="107"/>
      <c r="J58" s="54"/>
      <c r="K58" s="139"/>
      <c r="L58" s="133"/>
      <c r="M58" s="135"/>
      <c r="N58" s="4"/>
      <c r="O58" s="4"/>
      <c r="P58" s="4"/>
      <c r="Q58" s="4"/>
      <c r="R58" s="20"/>
      <c r="S58" s="223"/>
      <c r="U58" s="54"/>
      <c r="V58" s="172" t="s">
        <v>388</v>
      </c>
      <c r="W58" s="50">
        <v>5</v>
      </c>
      <c r="X58" s="143" t="s">
        <v>436</v>
      </c>
      <c r="Y58" s="66">
        <f>ROUND(ROUND(F57*M$9,0)*U57,0)-W58</f>
        <v>444</v>
      </c>
      <c r="Z58" s="11"/>
    </row>
    <row r="59" spans="1:26" ht="17.2" customHeight="1" x14ac:dyDescent="0.3">
      <c r="A59" s="7">
        <v>41</v>
      </c>
      <c r="B59" s="9">
        <v>8123</v>
      </c>
      <c r="C59" s="6" t="s">
        <v>774</v>
      </c>
      <c r="D59" s="176"/>
      <c r="E59" s="42"/>
      <c r="F59" s="38"/>
      <c r="G59" s="38"/>
      <c r="H59" s="42"/>
      <c r="I59" s="115"/>
      <c r="J59" s="41"/>
      <c r="K59" s="42"/>
      <c r="L59" s="1"/>
      <c r="M59" s="41"/>
      <c r="N59" s="230" t="s">
        <v>541</v>
      </c>
      <c r="O59" s="212" t="s">
        <v>443</v>
      </c>
      <c r="P59" s="33"/>
      <c r="Q59" s="47"/>
      <c r="R59" s="148"/>
      <c r="S59" s="44"/>
      <c r="T59" s="47"/>
      <c r="U59" s="120"/>
      <c r="V59" s="118"/>
      <c r="W59" s="118"/>
      <c r="X59" s="118"/>
      <c r="Y59" s="66">
        <f>ROUND(ROUND(F57*M$9,0)*R60,0)</f>
        <v>331</v>
      </c>
      <c r="Z59" s="11"/>
    </row>
    <row r="60" spans="1:26" ht="17.2" customHeight="1" x14ac:dyDescent="0.3">
      <c r="A60" s="7">
        <v>41</v>
      </c>
      <c r="B60" s="9">
        <v>8535</v>
      </c>
      <c r="C60" s="6" t="s">
        <v>773</v>
      </c>
      <c r="D60" s="176"/>
      <c r="E60" s="42"/>
      <c r="F60" s="38"/>
      <c r="G60" s="38"/>
      <c r="H60" s="42"/>
      <c r="I60" s="115"/>
      <c r="J60" s="41"/>
      <c r="K60" s="42"/>
      <c r="L60" s="1"/>
      <c r="M60" s="41"/>
      <c r="N60" s="231"/>
      <c r="O60" s="213"/>
      <c r="P60" s="1"/>
      <c r="Q60" s="108" t="s">
        <v>427</v>
      </c>
      <c r="R60" s="56">
        <v>0.7</v>
      </c>
      <c r="S60" s="40"/>
      <c r="T60" s="94"/>
      <c r="U60" s="119"/>
      <c r="V60" s="168" t="s">
        <v>388</v>
      </c>
      <c r="W60" s="47">
        <v>5</v>
      </c>
      <c r="X60" s="148" t="s">
        <v>436</v>
      </c>
      <c r="Y60" s="66">
        <f>ROUND(ROUND(F57*M$9,0)*R60,0)-W60</f>
        <v>326</v>
      </c>
      <c r="Z60" s="11"/>
    </row>
    <row r="61" spans="1:26" ht="17.2" customHeight="1" x14ac:dyDescent="0.3">
      <c r="A61" s="7">
        <v>41</v>
      </c>
      <c r="B61" s="9">
        <v>8124</v>
      </c>
      <c r="C61" s="6" t="s">
        <v>772</v>
      </c>
      <c r="D61" s="176"/>
      <c r="E61" s="42"/>
      <c r="F61" s="38"/>
      <c r="G61" s="38"/>
      <c r="H61" s="42"/>
      <c r="I61" s="115"/>
      <c r="J61" s="41"/>
      <c r="K61" s="42"/>
      <c r="L61" s="1"/>
      <c r="M61" s="41"/>
      <c r="N61" s="231"/>
      <c r="O61" s="213"/>
      <c r="P61" s="1"/>
      <c r="Q61" s="108"/>
      <c r="R61" s="56"/>
      <c r="S61" s="212" t="s">
        <v>534</v>
      </c>
      <c r="T61" s="47" t="s">
        <v>427</v>
      </c>
      <c r="U61" s="120">
        <v>0.95</v>
      </c>
      <c r="V61" s="111"/>
      <c r="W61" s="111"/>
      <c r="X61" s="111"/>
      <c r="Y61" s="72">
        <f>ROUND(ROUND(ROUND(F57*M$9,0)*R60,0)*U61,0)</f>
        <v>314</v>
      </c>
      <c r="Z61" s="11"/>
    </row>
    <row r="62" spans="1:26" ht="17.2" customHeight="1" x14ac:dyDescent="0.3">
      <c r="A62" s="7">
        <v>41</v>
      </c>
      <c r="B62" s="9">
        <v>8536</v>
      </c>
      <c r="C62" s="6" t="s">
        <v>771</v>
      </c>
      <c r="D62" s="176"/>
      <c r="E62" s="42"/>
      <c r="F62" s="38"/>
      <c r="G62" s="38"/>
      <c r="H62" s="42"/>
      <c r="I62" s="115"/>
      <c r="J62" s="41"/>
      <c r="K62" s="42"/>
      <c r="L62" s="1"/>
      <c r="M62" s="41"/>
      <c r="N62" s="231"/>
      <c r="O62" s="223"/>
      <c r="P62" s="1"/>
      <c r="R62" s="61"/>
      <c r="S62" s="223"/>
      <c r="T62" s="94"/>
      <c r="U62" s="119"/>
      <c r="V62" s="172" t="s">
        <v>388</v>
      </c>
      <c r="W62" s="50">
        <v>5</v>
      </c>
      <c r="X62" s="143" t="s">
        <v>436</v>
      </c>
      <c r="Y62" s="72">
        <f>ROUND(ROUND(ROUND(F57*M$9,0)*R60,0)*U61,0)-W62</f>
        <v>309</v>
      </c>
      <c r="Z62" s="11"/>
    </row>
    <row r="63" spans="1:26" ht="17.2" customHeight="1" x14ac:dyDescent="0.3">
      <c r="A63" s="7">
        <v>41</v>
      </c>
      <c r="B63" s="9">
        <v>8537</v>
      </c>
      <c r="C63" s="6" t="s">
        <v>770</v>
      </c>
      <c r="D63" s="176"/>
      <c r="E63" s="42"/>
      <c r="F63" s="38"/>
      <c r="G63" s="38"/>
      <c r="H63" s="42"/>
      <c r="I63" s="115"/>
      <c r="J63" s="41"/>
      <c r="K63" s="42"/>
      <c r="L63" s="1"/>
      <c r="M63" s="41"/>
      <c r="N63" s="179"/>
      <c r="O63" s="212" t="s">
        <v>411</v>
      </c>
      <c r="P63" s="33"/>
      <c r="Q63" s="47"/>
      <c r="R63" s="148"/>
      <c r="S63" s="44"/>
      <c r="T63" s="47"/>
      <c r="U63" s="120"/>
      <c r="V63" s="118"/>
      <c r="W63" s="118"/>
      <c r="X63" s="118"/>
      <c r="Y63" s="66">
        <f>ROUND(ROUND(F57*M$9,0)*R64,0)</f>
        <v>237</v>
      </c>
      <c r="Z63" s="11"/>
    </row>
    <row r="64" spans="1:26" ht="17.2" customHeight="1" x14ac:dyDescent="0.3">
      <c r="A64" s="7">
        <v>41</v>
      </c>
      <c r="B64" s="9">
        <v>8538</v>
      </c>
      <c r="C64" s="6" t="s">
        <v>769</v>
      </c>
      <c r="D64" s="176"/>
      <c r="E64" s="42"/>
      <c r="F64" s="38"/>
      <c r="G64" s="38"/>
      <c r="H64" s="42"/>
      <c r="I64" s="115"/>
      <c r="J64" s="41"/>
      <c r="K64" s="42"/>
      <c r="L64" s="1"/>
      <c r="M64" s="41"/>
      <c r="N64" s="179"/>
      <c r="O64" s="213"/>
      <c r="P64" s="1"/>
      <c r="Q64" s="108" t="s">
        <v>445</v>
      </c>
      <c r="R64" s="56">
        <v>0.5</v>
      </c>
      <c r="S64" s="40"/>
      <c r="T64" s="94"/>
      <c r="U64" s="119"/>
      <c r="V64" s="168" t="s">
        <v>388</v>
      </c>
      <c r="W64" s="47">
        <v>5</v>
      </c>
      <c r="X64" s="148" t="s">
        <v>436</v>
      </c>
      <c r="Y64" s="66">
        <f>ROUND(ROUND(F57*M$9,0)*R64,0)-W64</f>
        <v>232</v>
      </c>
      <c r="Z64" s="11"/>
    </row>
    <row r="65" spans="1:26" ht="17.2" customHeight="1" x14ac:dyDescent="0.3">
      <c r="A65" s="7">
        <v>41</v>
      </c>
      <c r="B65" s="9">
        <v>8539</v>
      </c>
      <c r="C65" s="6" t="s">
        <v>768</v>
      </c>
      <c r="D65" s="176"/>
      <c r="E65" s="42"/>
      <c r="F65" s="38"/>
      <c r="G65" s="38"/>
      <c r="H65" s="42"/>
      <c r="I65" s="115"/>
      <c r="J65" s="41"/>
      <c r="K65" s="42"/>
      <c r="L65" s="1"/>
      <c r="M65" s="41"/>
      <c r="N65" s="179"/>
      <c r="O65" s="213"/>
      <c r="P65" s="1"/>
      <c r="Q65" s="108"/>
      <c r="R65" s="56"/>
      <c r="S65" s="212" t="s">
        <v>534</v>
      </c>
      <c r="T65" s="47" t="s">
        <v>445</v>
      </c>
      <c r="U65" s="120">
        <v>0.95</v>
      </c>
      <c r="V65" s="111"/>
      <c r="W65" s="111"/>
      <c r="X65" s="111"/>
      <c r="Y65" s="72">
        <f>ROUND(ROUND(ROUND(F57*M$9,0)*R64,0)*U65,0)</f>
        <v>225</v>
      </c>
      <c r="Z65" s="11"/>
    </row>
    <row r="66" spans="1:26" ht="17.2" customHeight="1" x14ac:dyDescent="0.3">
      <c r="A66" s="7">
        <v>41</v>
      </c>
      <c r="B66" s="9">
        <v>8540</v>
      </c>
      <c r="C66" s="6" t="s">
        <v>767</v>
      </c>
      <c r="D66" s="176"/>
      <c r="E66" s="42"/>
      <c r="F66" s="107"/>
      <c r="G66" s="54"/>
      <c r="H66" s="40"/>
      <c r="I66" s="27"/>
      <c r="J66" s="20"/>
      <c r="K66" s="42"/>
      <c r="L66" s="1"/>
      <c r="M66" s="41"/>
      <c r="N66" s="178"/>
      <c r="O66" s="223"/>
      <c r="P66" s="4"/>
      <c r="Q66" s="57"/>
      <c r="R66" s="61"/>
      <c r="S66" s="223"/>
      <c r="T66" s="94"/>
      <c r="U66" s="119"/>
      <c r="V66" s="172" t="s">
        <v>388</v>
      </c>
      <c r="W66" s="50">
        <v>5</v>
      </c>
      <c r="X66" s="143" t="s">
        <v>436</v>
      </c>
      <c r="Y66" s="72">
        <f>ROUND(ROUND(ROUND(F57*M$9,0)*R64,0)*U65,0)-W66</f>
        <v>220</v>
      </c>
      <c r="Z66" s="11"/>
    </row>
    <row r="67" spans="1:26" ht="17.2" customHeight="1" x14ac:dyDescent="0.3">
      <c r="A67" s="31">
        <v>41</v>
      </c>
      <c r="B67" s="9">
        <v>8125</v>
      </c>
      <c r="C67" s="6" t="s">
        <v>766</v>
      </c>
      <c r="D67" s="176"/>
      <c r="E67" s="42"/>
      <c r="H67" s="218" t="s">
        <v>528</v>
      </c>
      <c r="I67" s="107"/>
      <c r="J67" s="54"/>
      <c r="K67" s="139"/>
      <c r="L67" s="133"/>
      <c r="M67" s="135"/>
      <c r="N67" s="1"/>
      <c r="O67" s="1"/>
      <c r="P67" s="1"/>
      <c r="Q67" s="1"/>
      <c r="R67" s="41"/>
      <c r="S67" s="44"/>
      <c r="T67" s="47"/>
      <c r="U67" s="147"/>
      <c r="V67" s="48"/>
      <c r="W67" s="48"/>
      <c r="X67" s="48"/>
      <c r="Y67" s="66">
        <f>ROUND(ROUND(F57*J69,0)*M$9,0)</f>
        <v>456</v>
      </c>
      <c r="Z67" s="11"/>
    </row>
    <row r="68" spans="1:26" ht="17.2" customHeight="1" x14ac:dyDescent="0.3">
      <c r="A68" s="7">
        <v>41</v>
      </c>
      <c r="B68" s="9">
        <v>8541</v>
      </c>
      <c r="C68" s="6" t="s">
        <v>765</v>
      </c>
      <c r="D68" s="176"/>
      <c r="E68" s="42"/>
      <c r="F68" s="1"/>
      <c r="G68" s="1"/>
      <c r="H68" s="219"/>
      <c r="I68" s="107"/>
      <c r="J68" s="54"/>
      <c r="K68" s="139"/>
      <c r="L68" s="133"/>
      <c r="M68" s="135"/>
      <c r="N68" s="1"/>
      <c r="O68" s="1"/>
      <c r="P68" s="1"/>
      <c r="Q68" s="1"/>
      <c r="R68" s="41"/>
      <c r="S68" s="40"/>
      <c r="T68" s="94"/>
      <c r="U68" s="114"/>
      <c r="V68" s="172" t="s">
        <v>388</v>
      </c>
      <c r="W68" s="50">
        <v>5</v>
      </c>
      <c r="X68" s="143" t="s">
        <v>436</v>
      </c>
      <c r="Y68" s="66">
        <f>ROUND(ROUND(F57*J69,0)*M$9,0)-W68</f>
        <v>451</v>
      </c>
      <c r="Z68" s="11"/>
    </row>
    <row r="69" spans="1:26" ht="17.2" customHeight="1" x14ac:dyDescent="0.3">
      <c r="A69" s="7">
        <v>41</v>
      </c>
      <c r="B69" s="9">
        <v>8126</v>
      </c>
      <c r="C69" s="6" t="s">
        <v>764</v>
      </c>
      <c r="D69" s="176"/>
      <c r="E69" s="42"/>
      <c r="F69" s="1"/>
      <c r="G69" s="1"/>
      <c r="H69" s="42"/>
      <c r="I69" s="108" t="s">
        <v>445</v>
      </c>
      <c r="J69" s="116">
        <v>0.96499999999999997</v>
      </c>
      <c r="K69" s="139"/>
      <c r="L69" s="133"/>
      <c r="M69" s="135"/>
      <c r="N69" s="1"/>
      <c r="O69" s="1"/>
      <c r="P69" s="1"/>
      <c r="Q69" s="1"/>
      <c r="R69" s="41"/>
      <c r="S69" s="212" t="s">
        <v>534</v>
      </c>
      <c r="T69" s="47" t="s">
        <v>445</v>
      </c>
      <c r="U69" s="120">
        <v>0.95</v>
      </c>
      <c r="V69" s="48"/>
      <c r="W69" s="48"/>
      <c r="X69" s="48"/>
      <c r="Y69" s="72">
        <f>ROUND(ROUND(ROUND(F57*J69,0)*M$9,0)*U69,0)</f>
        <v>433</v>
      </c>
      <c r="Z69" s="11"/>
    </row>
    <row r="70" spans="1:26" ht="17.2" customHeight="1" x14ac:dyDescent="0.3">
      <c r="A70" s="7">
        <v>41</v>
      </c>
      <c r="B70" s="9">
        <v>8542</v>
      </c>
      <c r="C70" s="6" t="s">
        <v>763</v>
      </c>
      <c r="D70" s="176"/>
      <c r="E70" s="42"/>
      <c r="F70" s="1"/>
      <c r="G70" s="1"/>
      <c r="H70" s="42"/>
      <c r="I70" s="107"/>
      <c r="J70" s="54"/>
      <c r="K70" s="139"/>
      <c r="L70" s="133"/>
      <c r="M70" s="135"/>
      <c r="N70" s="4"/>
      <c r="O70" s="4"/>
      <c r="P70" s="4"/>
      <c r="Q70" s="4"/>
      <c r="R70" s="20"/>
      <c r="S70" s="223"/>
      <c r="U70" s="54"/>
      <c r="V70" s="172" t="s">
        <v>388</v>
      </c>
      <c r="W70" s="50">
        <v>5</v>
      </c>
      <c r="X70" s="143" t="s">
        <v>436</v>
      </c>
      <c r="Y70" s="66">
        <f>ROUND(ROUND(ROUND(F57*J69,0)*M$9,0)*U69,0)-W70</f>
        <v>428</v>
      </c>
      <c r="Z70" s="11"/>
    </row>
    <row r="71" spans="1:26" ht="17.2" customHeight="1" x14ac:dyDescent="0.3">
      <c r="A71" s="7">
        <v>41</v>
      </c>
      <c r="B71" s="9">
        <v>8127</v>
      </c>
      <c r="C71" s="6" t="s">
        <v>762</v>
      </c>
      <c r="D71" s="176"/>
      <c r="E71" s="42"/>
      <c r="F71" s="38"/>
      <c r="G71" s="38"/>
      <c r="H71" s="42"/>
      <c r="I71" s="115"/>
      <c r="J71" s="41"/>
      <c r="K71" s="42"/>
      <c r="L71" s="1"/>
      <c r="M71" s="41"/>
      <c r="N71" s="230" t="s">
        <v>541</v>
      </c>
      <c r="O71" s="212" t="s">
        <v>399</v>
      </c>
      <c r="P71" s="33"/>
      <c r="Q71" s="47"/>
      <c r="R71" s="148"/>
      <c r="S71" s="44"/>
      <c r="T71" s="47"/>
      <c r="U71" s="120"/>
      <c r="V71" s="118"/>
      <c r="W71" s="118"/>
      <c r="X71" s="118"/>
      <c r="Y71" s="66">
        <f>ROUND(ROUND(ROUND(F57*J69,0)*M$9,0)*R72,0)</f>
        <v>319</v>
      </c>
      <c r="Z71" s="11"/>
    </row>
    <row r="72" spans="1:26" ht="17.2" customHeight="1" x14ac:dyDescent="0.3">
      <c r="A72" s="7">
        <v>41</v>
      </c>
      <c r="B72" s="9">
        <v>8543</v>
      </c>
      <c r="C72" s="6" t="s">
        <v>761</v>
      </c>
      <c r="D72" s="176"/>
      <c r="E72" s="42"/>
      <c r="F72" s="38"/>
      <c r="G72" s="38"/>
      <c r="H72" s="42"/>
      <c r="I72" s="115"/>
      <c r="J72" s="41"/>
      <c r="K72" s="42"/>
      <c r="L72" s="1"/>
      <c r="M72" s="41"/>
      <c r="N72" s="231"/>
      <c r="O72" s="213"/>
      <c r="P72" s="1"/>
      <c r="Q72" s="108" t="s">
        <v>445</v>
      </c>
      <c r="R72" s="56">
        <v>0.7</v>
      </c>
      <c r="S72" s="40"/>
      <c r="T72" s="94"/>
      <c r="U72" s="119"/>
      <c r="V72" s="168" t="s">
        <v>388</v>
      </c>
      <c r="W72" s="47">
        <v>5</v>
      </c>
      <c r="X72" s="148" t="s">
        <v>436</v>
      </c>
      <c r="Y72" s="66">
        <f>ROUND(ROUND(ROUND(F57*J69,0)*M$9,0)*R72,0)-W72</f>
        <v>314</v>
      </c>
      <c r="Z72" s="11"/>
    </row>
    <row r="73" spans="1:26" ht="17.2" customHeight="1" x14ac:dyDescent="0.3">
      <c r="A73" s="7">
        <v>41</v>
      </c>
      <c r="B73" s="9">
        <v>8128</v>
      </c>
      <c r="C73" s="6" t="s">
        <v>760</v>
      </c>
      <c r="D73" s="176"/>
      <c r="E73" s="42"/>
      <c r="F73" s="38"/>
      <c r="G73" s="38"/>
      <c r="H73" s="42"/>
      <c r="I73" s="115"/>
      <c r="J73" s="41"/>
      <c r="K73" s="42"/>
      <c r="L73" s="1"/>
      <c r="M73" s="41"/>
      <c r="N73" s="231"/>
      <c r="O73" s="213"/>
      <c r="P73" s="1"/>
      <c r="Q73" s="108"/>
      <c r="R73" s="56"/>
      <c r="S73" s="212" t="s">
        <v>534</v>
      </c>
      <c r="T73" s="47" t="s">
        <v>445</v>
      </c>
      <c r="U73" s="120">
        <v>0.95</v>
      </c>
      <c r="V73" s="111"/>
      <c r="W73" s="111"/>
      <c r="X73" s="111"/>
      <c r="Y73" s="72">
        <f>ROUND(ROUND(ROUND(ROUND(F57*J69,0)*M$9,0)*R72,0)*U73,0)</f>
        <v>303</v>
      </c>
      <c r="Z73" s="11"/>
    </row>
    <row r="74" spans="1:26" ht="17.2" customHeight="1" x14ac:dyDescent="0.3">
      <c r="A74" s="7">
        <v>41</v>
      </c>
      <c r="B74" s="9">
        <v>8544</v>
      </c>
      <c r="C74" s="6" t="s">
        <v>759</v>
      </c>
      <c r="D74" s="176"/>
      <c r="E74" s="42"/>
      <c r="F74" s="38"/>
      <c r="G74" s="38"/>
      <c r="H74" s="42"/>
      <c r="I74" s="115"/>
      <c r="J74" s="41"/>
      <c r="K74" s="42"/>
      <c r="L74" s="1"/>
      <c r="M74" s="41"/>
      <c r="N74" s="231"/>
      <c r="O74" s="223"/>
      <c r="P74" s="1"/>
      <c r="R74" s="61"/>
      <c r="S74" s="223"/>
      <c r="T74" s="94"/>
      <c r="U74" s="119"/>
      <c r="V74" s="172" t="s">
        <v>388</v>
      </c>
      <c r="W74" s="50">
        <v>5</v>
      </c>
      <c r="X74" s="143" t="s">
        <v>436</v>
      </c>
      <c r="Y74" s="72">
        <f>ROUND(ROUND(ROUND(ROUND(F57*J69,0)*M$9,0)*R72,0)*U73,0)-W74</f>
        <v>298</v>
      </c>
      <c r="Z74" s="11"/>
    </row>
    <row r="75" spans="1:26" ht="17.2" customHeight="1" x14ac:dyDescent="0.3">
      <c r="A75" s="7">
        <v>41</v>
      </c>
      <c r="B75" s="9">
        <v>8545</v>
      </c>
      <c r="C75" s="6" t="s">
        <v>758</v>
      </c>
      <c r="D75" s="176"/>
      <c r="E75" s="42"/>
      <c r="F75" s="38"/>
      <c r="G75" s="38"/>
      <c r="H75" s="42"/>
      <c r="I75" s="115"/>
      <c r="J75" s="41"/>
      <c r="K75" s="42"/>
      <c r="L75" s="1"/>
      <c r="M75" s="41"/>
      <c r="N75" s="179"/>
      <c r="O75" s="212" t="s">
        <v>389</v>
      </c>
      <c r="P75" s="33"/>
      <c r="Q75" s="47"/>
      <c r="R75" s="148"/>
      <c r="S75" s="44"/>
      <c r="T75" s="47"/>
      <c r="U75" s="120"/>
      <c r="V75" s="118"/>
      <c r="W75" s="118"/>
      <c r="X75" s="118"/>
      <c r="Y75" s="66">
        <f>ROUND(ROUND(ROUND(F57*J69,0)*M$9,0)*R76,0)</f>
        <v>228</v>
      </c>
      <c r="Z75" s="11"/>
    </row>
    <row r="76" spans="1:26" ht="17.2" customHeight="1" x14ac:dyDescent="0.3">
      <c r="A76" s="7">
        <v>41</v>
      </c>
      <c r="B76" s="9">
        <v>8546</v>
      </c>
      <c r="C76" s="6" t="s">
        <v>757</v>
      </c>
      <c r="D76" s="176"/>
      <c r="E76" s="42"/>
      <c r="F76" s="38"/>
      <c r="G76" s="38"/>
      <c r="H76" s="42"/>
      <c r="I76" s="115"/>
      <c r="J76" s="41"/>
      <c r="K76" s="42"/>
      <c r="L76" s="1"/>
      <c r="M76" s="41"/>
      <c r="N76" s="179"/>
      <c r="O76" s="213"/>
      <c r="P76" s="1"/>
      <c r="Q76" s="108" t="s">
        <v>386</v>
      </c>
      <c r="R76" s="56">
        <v>0.5</v>
      </c>
      <c r="S76" s="40"/>
      <c r="T76" s="94"/>
      <c r="U76" s="119"/>
      <c r="V76" s="168" t="s">
        <v>388</v>
      </c>
      <c r="W76" s="47">
        <v>5</v>
      </c>
      <c r="X76" s="148" t="s">
        <v>436</v>
      </c>
      <c r="Y76" s="66">
        <f>ROUND(ROUND(ROUND(F57*J69,0)*M$9,0)*R76,0)-W76</f>
        <v>223</v>
      </c>
      <c r="Z76" s="11"/>
    </row>
    <row r="77" spans="1:26" ht="17.2" customHeight="1" x14ac:dyDescent="0.3">
      <c r="A77" s="7">
        <v>41</v>
      </c>
      <c r="B77" s="9">
        <v>8547</v>
      </c>
      <c r="C77" s="6" t="s">
        <v>756</v>
      </c>
      <c r="D77" s="176"/>
      <c r="E77" s="42"/>
      <c r="F77" s="107"/>
      <c r="G77" s="107"/>
      <c r="H77" s="42"/>
      <c r="I77" s="115"/>
      <c r="J77" s="41"/>
      <c r="K77" s="42"/>
      <c r="L77" s="1"/>
      <c r="M77" s="41"/>
      <c r="N77" s="179"/>
      <c r="O77" s="213"/>
      <c r="P77" s="1"/>
      <c r="Q77" s="108"/>
      <c r="R77" s="56"/>
      <c r="S77" s="212" t="s">
        <v>534</v>
      </c>
      <c r="T77" s="47" t="s">
        <v>386</v>
      </c>
      <c r="U77" s="120">
        <v>0.95</v>
      </c>
      <c r="V77" s="111"/>
      <c r="W77" s="111"/>
      <c r="X77" s="111"/>
      <c r="Y77" s="72">
        <f>ROUND(ROUND(ROUND(ROUND(F57*J69,0)*M$9,0)*R76,0)*U77,0)</f>
        <v>217</v>
      </c>
      <c r="Z77" s="11"/>
    </row>
    <row r="78" spans="1:26" ht="17.2" customHeight="1" x14ac:dyDescent="0.3">
      <c r="A78" s="7">
        <v>41</v>
      </c>
      <c r="B78" s="9">
        <v>8548</v>
      </c>
      <c r="C78" s="6" t="s">
        <v>755</v>
      </c>
      <c r="D78" s="176"/>
      <c r="E78" s="40"/>
      <c r="F78" s="57"/>
      <c r="G78" s="57"/>
      <c r="H78" s="40"/>
      <c r="I78" s="58"/>
      <c r="J78" s="61"/>
      <c r="K78" s="132"/>
      <c r="L78" s="131"/>
      <c r="M78" s="130"/>
      <c r="N78" s="178"/>
      <c r="O78" s="223"/>
      <c r="P78" s="4"/>
      <c r="Q78" s="57"/>
      <c r="R78" s="61"/>
      <c r="S78" s="223"/>
      <c r="T78" s="94"/>
      <c r="U78" s="119"/>
      <c r="V78" s="172" t="s">
        <v>388</v>
      </c>
      <c r="W78" s="50">
        <v>5</v>
      </c>
      <c r="X78" s="143" t="s">
        <v>436</v>
      </c>
      <c r="Y78" s="72">
        <f>ROUND(ROUND(ROUND(ROUND(F57*J69,0)*M$9,0)*R76,0)*U77,0)-W78</f>
        <v>212</v>
      </c>
      <c r="Z78" s="11"/>
    </row>
    <row r="79" spans="1:26" ht="17.2" customHeight="1" x14ac:dyDescent="0.3">
      <c r="A79" s="7">
        <v>41</v>
      </c>
      <c r="B79" s="9">
        <v>8131</v>
      </c>
      <c r="C79" s="6" t="s">
        <v>754</v>
      </c>
      <c r="D79" s="176"/>
      <c r="E79" s="212" t="s">
        <v>624</v>
      </c>
      <c r="F79" s="33"/>
      <c r="G79" s="33"/>
      <c r="H79" s="44"/>
      <c r="I79" s="53"/>
      <c r="J79" s="60"/>
      <c r="K79" s="139"/>
      <c r="L79" s="133"/>
      <c r="M79" s="135"/>
      <c r="N79" s="1"/>
      <c r="O79" s="1"/>
      <c r="P79" s="1"/>
      <c r="Q79" s="1"/>
      <c r="R79" s="45"/>
      <c r="S79" s="44"/>
      <c r="T79" s="47"/>
      <c r="U79" s="147"/>
      <c r="V79" s="48"/>
      <c r="W79" s="48"/>
      <c r="X79" s="48"/>
      <c r="Y79" s="66">
        <f>ROUND(F81*M$9,0)</f>
        <v>453</v>
      </c>
      <c r="Z79" s="11"/>
    </row>
    <row r="80" spans="1:26" ht="17.2" customHeight="1" x14ac:dyDescent="0.3">
      <c r="A80" s="7">
        <v>41</v>
      </c>
      <c r="B80" s="9">
        <v>8549</v>
      </c>
      <c r="C80" s="6" t="s">
        <v>753</v>
      </c>
      <c r="D80" s="176"/>
      <c r="E80" s="213"/>
      <c r="F80" s="1"/>
      <c r="G80" s="1"/>
      <c r="H80" s="42"/>
      <c r="I80" s="107"/>
      <c r="J80" s="54"/>
      <c r="K80" s="139"/>
      <c r="L80" s="133"/>
      <c r="M80" s="135"/>
      <c r="N80" s="1"/>
      <c r="O80" s="1"/>
      <c r="P80" s="1"/>
      <c r="Q80" s="1"/>
      <c r="R80" s="41"/>
      <c r="S80" s="40"/>
      <c r="T80" s="94"/>
      <c r="U80" s="114"/>
      <c r="V80" s="172" t="s">
        <v>388</v>
      </c>
      <c r="W80" s="50">
        <v>5</v>
      </c>
      <c r="X80" s="143" t="s">
        <v>436</v>
      </c>
      <c r="Y80" s="66">
        <f>ROUND(F81*M$9,0)-W80</f>
        <v>448</v>
      </c>
      <c r="Z80" s="11"/>
    </row>
    <row r="81" spans="1:26" ht="17.2" customHeight="1" x14ac:dyDescent="0.3">
      <c r="A81" s="7">
        <v>41</v>
      </c>
      <c r="B81" s="9">
        <v>8132</v>
      </c>
      <c r="C81" s="6" t="s">
        <v>752</v>
      </c>
      <c r="D81" s="176"/>
      <c r="E81" s="213"/>
      <c r="F81" s="112">
        <f>'12自立訓練(機能・基本)'!F81</f>
        <v>647</v>
      </c>
      <c r="G81" s="1" t="s">
        <v>15</v>
      </c>
      <c r="H81" s="42"/>
      <c r="I81" s="107"/>
      <c r="J81" s="54"/>
      <c r="K81" s="139"/>
      <c r="L81" s="133"/>
      <c r="M81" s="135"/>
      <c r="N81" s="1"/>
      <c r="O81" s="1"/>
      <c r="P81" s="1"/>
      <c r="Q81" s="1"/>
      <c r="R81" s="41"/>
      <c r="S81" s="212" t="s">
        <v>534</v>
      </c>
      <c r="T81" s="47" t="s">
        <v>441</v>
      </c>
      <c r="U81" s="120">
        <v>0.95</v>
      </c>
      <c r="V81" s="48"/>
      <c r="W81" s="48"/>
      <c r="X81" s="48"/>
      <c r="Y81" s="66">
        <f>ROUND(ROUND(F81*M$9,0)*U81,0)</f>
        <v>430</v>
      </c>
      <c r="Z81" s="11"/>
    </row>
    <row r="82" spans="1:26" ht="17.2" customHeight="1" x14ac:dyDescent="0.3">
      <c r="A82" s="7">
        <v>41</v>
      </c>
      <c r="B82" s="9">
        <v>8550</v>
      </c>
      <c r="C82" s="6" t="s">
        <v>751</v>
      </c>
      <c r="D82" s="176"/>
      <c r="E82" s="42"/>
      <c r="F82" s="1"/>
      <c r="G82" s="1"/>
      <c r="H82" s="42"/>
      <c r="I82" s="107"/>
      <c r="J82" s="54"/>
      <c r="K82" s="139"/>
      <c r="L82" s="133"/>
      <c r="M82" s="135"/>
      <c r="N82" s="4"/>
      <c r="O82" s="4"/>
      <c r="P82" s="4"/>
      <c r="Q82" s="4"/>
      <c r="R82" s="20"/>
      <c r="S82" s="223"/>
      <c r="U82" s="54"/>
      <c r="V82" s="172" t="s">
        <v>388</v>
      </c>
      <c r="W82" s="50">
        <v>5</v>
      </c>
      <c r="X82" s="143" t="s">
        <v>436</v>
      </c>
      <c r="Y82" s="66">
        <f>ROUND(ROUND(F81*M$9,0)*U81,0)-W82</f>
        <v>425</v>
      </c>
      <c r="Z82" s="11"/>
    </row>
    <row r="83" spans="1:26" ht="17.2" customHeight="1" x14ac:dyDescent="0.3">
      <c r="A83" s="7">
        <v>41</v>
      </c>
      <c r="B83" s="9">
        <v>8133</v>
      </c>
      <c r="C83" s="6" t="s">
        <v>750</v>
      </c>
      <c r="D83" s="176"/>
      <c r="E83" s="42"/>
      <c r="F83" s="38"/>
      <c r="G83" s="38"/>
      <c r="H83" s="42"/>
      <c r="I83" s="115"/>
      <c r="J83" s="41"/>
      <c r="K83" s="42"/>
      <c r="L83" s="1"/>
      <c r="M83" s="41"/>
      <c r="N83" s="230" t="s">
        <v>541</v>
      </c>
      <c r="O83" s="212" t="s">
        <v>390</v>
      </c>
      <c r="P83" s="33"/>
      <c r="Q83" s="47"/>
      <c r="R83" s="148"/>
      <c r="S83" s="44"/>
      <c r="T83" s="47"/>
      <c r="U83" s="120"/>
      <c r="V83" s="118"/>
      <c r="W83" s="118"/>
      <c r="X83" s="118"/>
      <c r="Y83" s="66">
        <f>ROUND(ROUND(F81*M$9,0)*R84,0)</f>
        <v>317</v>
      </c>
      <c r="Z83" s="11"/>
    </row>
    <row r="84" spans="1:26" ht="17.2" customHeight="1" x14ac:dyDescent="0.3">
      <c r="A84" s="7">
        <v>41</v>
      </c>
      <c r="B84" s="9">
        <v>8551</v>
      </c>
      <c r="C84" s="6" t="s">
        <v>749</v>
      </c>
      <c r="D84" s="176"/>
      <c r="E84" s="42"/>
      <c r="F84" s="38"/>
      <c r="G84" s="38"/>
      <c r="H84" s="42"/>
      <c r="I84" s="115"/>
      <c r="J84" s="41"/>
      <c r="K84" s="42"/>
      <c r="L84" s="1"/>
      <c r="M84" s="41"/>
      <c r="N84" s="231"/>
      <c r="O84" s="213"/>
      <c r="P84" s="1"/>
      <c r="Q84" s="108" t="s">
        <v>386</v>
      </c>
      <c r="R84" s="56">
        <v>0.7</v>
      </c>
      <c r="S84" s="40"/>
      <c r="T84" s="94"/>
      <c r="U84" s="119"/>
      <c r="V84" s="168" t="s">
        <v>388</v>
      </c>
      <c r="W84" s="47">
        <v>5</v>
      </c>
      <c r="X84" s="148" t="s">
        <v>436</v>
      </c>
      <c r="Y84" s="66">
        <f>ROUND(ROUND(F81*M$9,0)*R84,0)-W84</f>
        <v>312</v>
      </c>
      <c r="Z84" s="11"/>
    </row>
    <row r="85" spans="1:26" ht="17.2" customHeight="1" x14ac:dyDescent="0.3">
      <c r="A85" s="7">
        <v>41</v>
      </c>
      <c r="B85" s="9">
        <v>8134</v>
      </c>
      <c r="C85" s="6" t="s">
        <v>748</v>
      </c>
      <c r="D85" s="176"/>
      <c r="E85" s="42"/>
      <c r="F85" s="38"/>
      <c r="G85" s="38"/>
      <c r="H85" s="42"/>
      <c r="I85" s="115"/>
      <c r="J85" s="41"/>
      <c r="K85" s="42"/>
      <c r="L85" s="1"/>
      <c r="M85" s="41"/>
      <c r="N85" s="231"/>
      <c r="O85" s="213"/>
      <c r="P85" s="1"/>
      <c r="Q85" s="108"/>
      <c r="R85" s="56"/>
      <c r="S85" s="212" t="s">
        <v>534</v>
      </c>
      <c r="T85" s="47" t="s">
        <v>386</v>
      </c>
      <c r="U85" s="120">
        <v>0.95</v>
      </c>
      <c r="V85" s="111"/>
      <c r="W85" s="111"/>
      <c r="X85" s="111"/>
      <c r="Y85" s="72">
        <f>ROUND(ROUND(ROUND(F81*M$9,0)*R84,0)*U85,0)</f>
        <v>301</v>
      </c>
      <c r="Z85" s="11"/>
    </row>
    <row r="86" spans="1:26" ht="17.2" customHeight="1" x14ac:dyDescent="0.3">
      <c r="A86" s="7">
        <v>41</v>
      </c>
      <c r="B86" s="9">
        <v>8552</v>
      </c>
      <c r="C86" s="6" t="s">
        <v>747</v>
      </c>
      <c r="D86" s="176"/>
      <c r="E86" s="42"/>
      <c r="F86" s="38"/>
      <c r="G86" s="38"/>
      <c r="H86" s="42"/>
      <c r="I86" s="115"/>
      <c r="J86" s="41"/>
      <c r="K86" s="42"/>
      <c r="L86" s="1"/>
      <c r="M86" s="41"/>
      <c r="N86" s="231"/>
      <c r="O86" s="223"/>
      <c r="P86" s="1"/>
      <c r="R86" s="61"/>
      <c r="S86" s="223"/>
      <c r="T86" s="94"/>
      <c r="U86" s="119"/>
      <c r="V86" s="172" t="s">
        <v>388</v>
      </c>
      <c r="W86" s="50">
        <v>5</v>
      </c>
      <c r="X86" s="143" t="s">
        <v>436</v>
      </c>
      <c r="Y86" s="72">
        <f>ROUND(ROUND(ROUND(F81*M$9,0)*R84,0)*U85,0)-W86</f>
        <v>296</v>
      </c>
      <c r="Z86" s="11"/>
    </row>
    <row r="87" spans="1:26" ht="17.2" customHeight="1" x14ac:dyDescent="0.3">
      <c r="A87" s="7">
        <v>41</v>
      </c>
      <c r="B87" s="9">
        <v>8553</v>
      </c>
      <c r="C87" s="6" t="s">
        <v>746</v>
      </c>
      <c r="D87" s="176"/>
      <c r="E87" s="42"/>
      <c r="F87" s="38"/>
      <c r="G87" s="38"/>
      <c r="H87" s="42"/>
      <c r="I87" s="115"/>
      <c r="J87" s="41"/>
      <c r="K87" s="42"/>
      <c r="L87" s="1"/>
      <c r="M87" s="41"/>
      <c r="N87" s="179"/>
      <c r="O87" s="212" t="s">
        <v>389</v>
      </c>
      <c r="P87" s="33"/>
      <c r="Q87" s="47"/>
      <c r="R87" s="148"/>
      <c r="S87" s="44"/>
      <c r="T87" s="47"/>
      <c r="U87" s="120"/>
      <c r="V87" s="118"/>
      <c r="W87" s="118"/>
      <c r="X87" s="118"/>
      <c r="Y87" s="66">
        <f>ROUND(ROUND(F81*M$9,0)*R88,0)</f>
        <v>227</v>
      </c>
      <c r="Z87" s="11"/>
    </row>
    <row r="88" spans="1:26" ht="17.2" customHeight="1" x14ac:dyDescent="0.3">
      <c r="A88" s="7">
        <v>41</v>
      </c>
      <c r="B88" s="9">
        <v>8554</v>
      </c>
      <c r="C88" s="6" t="s">
        <v>745</v>
      </c>
      <c r="D88" s="176"/>
      <c r="E88" s="42"/>
      <c r="F88" s="38"/>
      <c r="G88" s="38"/>
      <c r="H88" s="42"/>
      <c r="I88" s="115"/>
      <c r="J88" s="41"/>
      <c r="K88" s="42"/>
      <c r="L88" s="1"/>
      <c r="M88" s="41"/>
      <c r="N88" s="179"/>
      <c r="O88" s="213"/>
      <c r="P88" s="1"/>
      <c r="Q88" s="108" t="s">
        <v>386</v>
      </c>
      <c r="R88" s="56">
        <v>0.5</v>
      </c>
      <c r="S88" s="40"/>
      <c r="T88" s="94"/>
      <c r="U88" s="119"/>
      <c r="V88" s="168" t="s">
        <v>388</v>
      </c>
      <c r="W88" s="47">
        <v>5</v>
      </c>
      <c r="X88" s="148" t="s">
        <v>436</v>
      </c>
      <c r="Y88" s="66">
        <f>ROUND(ROUND(F81*M$9,0)*R88,0)-W88</f>
        <v>222</v>
      </c>
      <c r="Z88" s="11"/>
    </row>
    <row r="89" spans="1:26" ht="17.2" customHeight="1" x14ac:dyDescent="0.3">
      <c r="A89" s="7">
        <v>41</v>
      </c>
      <c r="B89" s="9">
        <v>8555</v>
      </c>
      <c r="C89" s="6" t="s">
        <v>744</v>
      </c>
      <c r="D89" s="176"/>
      <c r="E89" s="42"/>
      <c r="F89" s="38"/>
      <c r="G89" s="38"/>
      <c r="H89" s="42"/>
      <c r="I89" s="115"/>
      <c r="J89" s="41"/>
      <c r="K89" s="42"/>
      <c r="L89" s="1"/>
      <c r="M89" s="41"/>
      <c r="N89" s="179"/>
      <c r="O89" s="213"/>
      <c r="P89" s="1"/>
      <c r="Q89" s="108"/>
      <c r="R89" s="56"/>
      <c r="S89" s="212" t="s">
        <v>534</v>
      </c>
      <c r="T89" s="47" t="s">
        <v>386</v>
      </c>
      <c r="U89" s="120">
        <v>0.95</v>
      </c>
      <c r="V89" s="111"/>
      <c r="W89" s="111"/>
      <c r="X89" s="111"/>
      <c r="Y89" s="72">
        <f>ROUND(ROUND(ROUND(F81*M$9,0)*R88,0)*U89,0)</f>
        <v>216</v>
      </c>
      <c r="Z89" s="11"/>
    </row>
    <row r="90" spans="1:26" ht="17.2" customHeight="1" x14ac:dyDescent="0.3">
      <c r="A90" s="7">
        <v>41</v>
      </c>
      <c r="B90" s="9">
        <v>8556</v>
      </c>
      <c r="C90" s="6" t="s">
        <v>743</v>
      </c>
      <c r="D90" s="176"/>
      <c r="E90" s="42"/>
      <c r="F90" s="107"/>
      <c r="G90" s="54"/>
      <c r="H90" s="40"/>
      <c r="I90" s="27"/>
      <c r="J90" s="20"/>
      <c r="K90" s="42"/>
      <c r="L90" s="1"/>
      <c r="M90" s="41"/>
      <c r="N90" s="178"/>
      <c r="O90" s="223"/>
      <c r="P90" s="4"/>
      <c r="Q90" s="57"/>
      <c r="R90" s="61"/>
      <c r="S90" s="223"/>
      <c r="T90" s="94"/>
      <c r="U90" s="119"/>
      <c r="V90" s="172" t="s">
        <v>388</v>
      </c>
      <c r="W90" s="50">
        <v>5</v>
      </c>
      <c r="X90" s="143" t="s">
        <v>436</v>
      </c>
      <c r="Y90" s="72">
        <f>ROUND(ROUND(ROUND(F81*M$9,0)*R88,0)*U89,0)-W90</f>
        <v>211</v>
      </c>
      <c r="Z90" s="11"/>
    </row>
    <row r="91" spans="1:26" ht="17.2" customHeight="1" x14ac:dyDescent="0.3">
      <c r="A91" s="31">
        <v>41</v>
      </c>
      <c r="B91" s="9">
        <v>8135</v>
      </c>
      <c r="C91" s="6" t="s">
        <v>742</v>
      </c>
      <c r="D91" s="176"/>
      <c r="E91" s="42"/>
      <c r="H91" s="218" t="s">
        <v>528</v>
      </c>
      <c r="I91" s="107"/>
      <c r="J91" s="54"/>
      <c r="K91" s="139"/>
      <c r="L91" s="133"/>
      <c r="M91" s="135"/>
      <c r="N91" s="1"/>
      <c r="O91" s="1"/>
      <c r="P91" s="1"/>
      <c r="Q91" s="1"/>
      <c r="R91" s="41"/>
      <c r="S91" s="44"/>
      <c r="T91" s="47"/>
      <c r="U91" s="147"/>
      <c r="V91" s="48"/>
      <c r="W91" s="48"/>
      <c r="X91" s="48"/>
      <c r="Y91" s="66">
        <f>ROUND(ROUND(F81*J93,0)*M$9,0)</f>
        <v>437</v>
      </c>
      <c r="Z91" s="11"/>
    </row>
    <row r="92" spans="1:26" ht="17.2" customHeight="1" x14ac:dyDescent="0.3">
      <c r="A92" s="7">
        <v>41</v>
      </c>
      <c r="B92" s="9">
        <v>8557</v>
      </c>
      <c r="C92" s="6" t="s">
        <v>741</v>
      </c>
      <c r="D92" s="176"/>
      <c r="E92" s="42"/>
      <c r="F92" s="1"/>
      <c r="G92" s="1"/>
      <c r="H92" s="219"/>
      <c r="I92" s="107"/>
      <c r="J92" s="54"/>
      <c r="K92" s="139"/>
      <c r="L92" s="133"/>
      <c r="M92" s="135"/>
      <c r="N92" s="1"/>
      <c r="O92" s="1"/>
      <c r="P92" s="1"/>
      <c r="Q92" s="1"/>
      <c r="R92" s="41"/>
      <c r="S92" s="40"/>
      <c r="T92" s="94"/>
      <c r="U92" s="114"/>
      <c r="V92" s="172" t="s">
        <v>388</v>
      </c>
      <c r="W92" s="50">
        <v>5</v>
      </c>
      <c r="X92" s="143" t="s">
        <v>436</v>
      </c>
      <c r="Y92" s="66">
        <f>ROUND(ROUND(F81*J93,0)*M$9,0)-W92</f>
        <v>432</v>
      </c>
      <c r="Z92" s="11"/>
    </row>
    <row r="93" spans="1:26" ht="17.2" customHeight="1" x14ac:dyDescent="0.3">
      <c r="A93" s="7">
        <v>41</v>
      </c>
      <c r="B93" s="9">
        <v>8136</v>
      </c>
      <c r="C93" s="6" t="s">
        <v>740</v>
      </c>
      <c r="D93" s="176"/>
      <c r="E93" s="42"/>
      <c r="F93" s="1"/>
      <c r="G93" s="1"/>
      <c r="H93" s="42"/>
      <c r="I93" s="108" t="s">
        <v>386</v>
      </c>
      <c r="J93" s="116">
        <v>0.96499999999999997</v>
      </c>
      <c r="K93" s="139"/>
      <c r="L93" s="133"/>
      <c r="M93" s="135"/>
      <c r="N93" s="1"/>
      <c r="O93" s="1"/>
      <c r="P93" s="1"/>
      <c r="Q93" s="1"/>
      <c r="R93" s="41"/>
      <c r="S93" s="212" t="s">
        <v>534</v>
      </c>
      <c r="T93" s="47" t="s">
        <v>386</v>
      </c>
      <c r="U93" s="120">
        <v>0.95</v>
      </c>
      <c r="V93" s="48"/>
      <c r="W93" s="48"/>
      <c r="X93" s="48"/>
      <c r="Y93" s="72">
        <f>ROUND(ROUND(ROUND(F81*J93,0)*M$9,0)*U93,0)</f>
        <v>415</v>
      </c>
      <c r="Z93" s="11"/>
    </row>
    <row r="94" spans="1:26" ht="17.2" customHeight="1" x14ac:dyDescent="0.3">
      <c r="A94" s="7">
        <v>41</v>
      </c>
      <c r="B94" s="9">
        <v>8558</v>
      </c>
      <c r="C94" s="6" t="s">
        <v>739</v>
      </c>
      <c r="D94" s="176"/>
      <c r="E94" s="42"/>
      <c r="F94" s="1"/>
      <c r="G94" s="1"/>
      <c r="H94" s="42"/>
      <c r="I94" s="107"/>
      <c r="J94" s="54"/>
      <c r="K94" s="139"/>
      <c r="L94" s="133"/>
      <c r="M94" s="135"/>
      <c r="N94" s="4"/>
      <c r="O94" s="4"/>
      <c r="P94" s="4"/>
      <c r="Q94" s="4"/>
      <c r="R94" s="20"/>
      <c r="S94" s="223"/>
      <c r="U94" s="54"/>
      <c r="V94" s="172" t="s">
        <v>388</v>
      </c>
      <c r="W94" s="50">
        <v>5</v>
      </c>
      <c r="X94" s="143" t="s">
        <v>436</v>
      </c>
      <c r="Y94" s="66">
        <f>ROUND(ROUND(ROUND(F81*J93,0)*M$9,0)*U93,0)-W94</f>
        <v>410</v>
      </c>
      <c r="Z94" s="11"/>
    </row>
    <row r="95" spans="1:26" ht="17.2" customHeight="1" x14ac:dyDescent="0.3">
      <c r="A95" s="7">
        <v>41</v>
      </c>
      <c r="B95" s="9">
        <v>8137</v>
      </c>
      <c r="C95" s="6" t="s">
        <v>738</v>
      </c>
      <c r="D95" s="176"/>
      <c r="E95" s="42"/>
      <c r="F95" s="38"/>
      <c r="G95" s="38"/>
      <c r="H95" s="42"/>
      <c r="I95" s="115"/>
      <c r="J95" s="41"/>
      <c r="K95" s="42"/>
      <c r="L95" s="1"/>
      <c r="M95" s="41"/>
      <c r="N95" s="230" t="s">
        <v>541</v>
      </c>
      <c r="O95" s="212" t="s">
        <v>390</v>
      </c>
      <c r="P95" s="33"/>
      <c r="Q95" s="47"/>
      <c r="R95" s="148"/>
      <c r="S95" s="44"/>
      <c r="T95" s="47"/>
      <c r="U95" s="120"/>
      <c r="V95" s="118"/>
      <c r="W95" s="118"/>
      <c r="X95" s="118"/>
      <c r="Y95" s="66">
        <f>ROUND(ROUND(ROUND(F81*J93,0)*M$9,0)*R96,0)</f>
        <v>306</v>
      </c>
      <c r="Z95" s="11"/>
    </row>
    <row r="96" spans="1:26" ht="17.2" customHeight="1" x14ac:dyDescent="0.3">
      <c r="A96" s="7">
        <v>41</v>
      </c>
      <c r="B96" s="9">
        <v>8559</v>
      </c>
      <c r="C96" s="6" t="s">
        <v>737</v>
      </c>
      <c r="D96" s="176"/>
      <c r="E96" s="42"/>
      <c r="F96" s="38"/>
      <c r="G96" s="38"/>
      <c r="H96" s="42"/>
      <c r="I96" s="115"/>
      <c r="J96" s="41"/>
      <c r="K96" s="42"/>
      <c r="L96" s="1"/>
      <c r="M96" s="41"/>
      <c r="N96" s="231"/>
      <c r="O96" s="213"/>
      <c r="P96" s="1"/>
      <c r="Q96" s="108" t="s">
        <v>386</v>
      </c>
      <c r="R96" s="56">
        <v>0.7</v>
      </c>
      <c r="S96" s="40"/>
      <c r="T96" s="94"/>
      <c r="U96" s="119"/>
      <c r="V96" s="168" t="s">
        <v>388</v>
      </c>
      <c r="W96" s="47">
        <v>5</v>
      </c>
      <c r="X96" s="148" t="s">
        <v>436</v>
      </c>
      <c r="Y96" s="66">
        <f>ROUND(ROUND(ROUND(F81*J93,0)*M$9,0)*R96,0)-W96</f>
        <v>301</v>
      </c>
      <c r="Z96" s="11"/>
    </row>
    <row r="97" spans="1:26" ht="17.2" customHeight="1" x14ac:dyDescent="0.3">
      <c r="A97" s="7">
        <v>41</v>
      </c>
      <c r="B97" s="9">
        <v>8138</v>
      </c>
      <c r="C97" s="6" t="s">
        <v>736</v>
      </c>
      <c r="D97" s="176"/>
      <c r="E97" s="42"/>
      <c r="F97" s="38"/>
      <c r="G97" s="38"/>
      <c r="H97" s="42"/>
      <c r="I97" s="115"/>
      <c r="J97" s="41"/>
      <c r="K97" s="42"/>
      <c r="L97" s="1"/>
      <c r="M97" s="41"/>
      <c r="N97" s="231"/>
      <c r="O97" s="213"/>
      <c r="P97" s="1"/>
      <c r="Q97" s="108"/>
      <c r="R97" s="56"/>
      <c r="S97" s="212" t="s">
        <v>534</v>
      </c>
      <c r="T97" s="47" t="s">
        <v>386</v>
      </c>
      <c r="U97" s="120">
        <v>0.95</v>
      </c>
      <c r="V97" s="111"/>
      <c r="W97" s="111"/>
      <c r="X97" s="111"/>
      <c r="Y97" s="72">
        <f>ROUND(ROUND(ROUND(ROUND(F81*J93,0)*M$9,0)*R96,0)*U97,0)</f>
        <v>291</v>
      </c>
      <c r="Z97" s="11"/>
    </row>
    <row r="98" spans="1:26" ht="17.2" customHeight="1" x14ac:dyDescent="0.3">
      <c r="A98" s="7">
        <v>41</v>
      </c>
      <c r="B98" s="9">
        <v>8560</v>
      </c>
      <c r="C98" s="6" t="s">
        <v>735</v>
      </c>
      <c r="D98" s="176"/>
      <c r="E98" s="42"/>
      <c r="F98" s="38"/>
      <c r="G98" s="38"/>
      <c r="H98" s="42"/>
      <c r="I98" s="115"/>
      <c r="J98" s="41"/>
      <c r="K98" s="42"/>
      <c r="L98" s="1"/>
      <c r="M98" s="41"/>
      <c r="N98" s="231"/>
      <c r="O98" s="223"/>
      <c r="P98" s="1"/>
      <c r="R98" s="61"/>
      <c r="S98" s="223"/>
      <c r="T98" s="94"/>
      <c r="U98" s="119"/>
      <c r="V98" s="172" t="s">
        <v>388</v>
      </c>
      <c r="W98" s="50">
        <v>5</v>
      </c>
      <c r="X98" s="143" t="s">
        <v>436</v>
      </c>
      <c r="Y98" s="72">
        <f>ROUND(ROUND(ROUND(ROUND(F81*J93,0)*M$9,0)*R96,0)*U97,0)-W98</f>
        <v>286</v>
      </c>
      <c r="Z98" s="11"/>
    </row>
    <row r="99" spans="1:26" ht="17.2" customHeight="1" x14ac:dyDescent="0.3">
      <c r="A99" s="7">
        <v>41</v>
      </c>
      <c r="B99" s="9">
        <v>8561</v>
      </c>
      <c r="C99" s="6" t="s">
        <v>734</v>
      </c>
      <c r="D99" s="176"/>
      <c r="E99" s="42"/>
      <c r="F99" s="38"/>
      <c r="G99" s="38"/>
      <c r="H99" s="42"/>
      <c r="I99" s="115"/>
      <c r="J99" s="41"/>
      <c r="K99" s="42"/>
      <c r="L99" s="1"/>
      <c r="M99" s="41"/>
      <c r="N99" s="175"/>
      <c r="O99" s="212" t="s">
        <v>389</v>
      </c>
      <c r="P99" s="33"/>
      <c r="Q99" s="47"/>
      <c r="R99" s="148"/>
      <c r="S99" s="44"/>
      <c r="T99" s="47"/>
      <c r="U99" s="120"/>
      <c r="V99" s="118"/>
      <c r="W99" s="118"/>
      <c r="X99" s="118"/>
      <c r="Y99" s="66">
        <f>ROUND(ROUND(ROUND(F81*J93,0)*M$9,0)*R100,0)</f>
        <v>219</v>
      </c>
      <c r="Z99" s="11"/>
    </row>
    <row r="100" spans="1:26" ht="17.2" customHeight="1" x14ac:dyDescent="0.3">
      <c r="A100" s="7">
        <v>41</v>
      </c>
      <c r="B100" s="9">
        <v>8562</v>
      </c>
      <c r="C100" s="6" t="s">
        <v>733</v>
      </c>
      <c r="D100" s="176"/>
      <c r="E100" s="42"/>
      <c r="F100" s="38"/>
      <c r="G100" s="38"/>
      <c r="H100" s="42"/>
      <c r="I100" s="115"/>
      <c r="J100" s="41"/>
      <c r="K100" s="42"/>
      <c r="L100" s="1"/>
      <c r="M100" s="41"/>
      <c r="N100" s="175"/>
      <c r="O100" s="213"/>
      <c r="P100" s="1"/>
      <c r="Q100" s="108" t="s">
        <v>386</v>
      </c>
      <c r="R100" s="56">
        <v>0.5</v>
      </c>
      <c r="S100" s="40"/>
      <c r="T100" s="94"/>
      <c r="U100" s="119"/>
      <c r="V100" s="168" t="s">
        <v>388</v>
      </c>
      <c r="W100" s="47">
        <v>5</v>
      </c>
      <c r="X100" s="148" t="s">
        <v>436</v>
      </c>
      <c r="Y100" s="66">
        <f>ROUND(ROUND(ROUND(F81*J93,0)*M$9,0)*R100,0)-W100</f>
        <v>214</v>
      </c>
      <c r="Z100" s="11"/>
    </row>
    <row r="101" spans="1:26" ht="17.2" customHeight="1" x14ac:dyDescent="0.3">
      <c r="A101" s="7">
        <v>41</v>
      </c>
      <c r="B101" s="9">
        <v>8563</v>
      </c>
      <c r="C101" s="6" t="s">
        <v>732</v>
      </c>
      <c r="D101" s="176"/>
      <c r="E101" s="42"/>
      <c r="F101" s="38"/>
      <c r="G101" s="38"/>
      <c r="H101" s="42"/>
      <c r="I101" s="115"/>
      <c r="J101" s="41"/>
      <c r="K101" s="42"/>
      <c r="L101" s="1"/>
      <c r="M101" s="41"/>
      <c r="N101" s="175"/>
      <c r="O101" s="213"/>
      <c r="P101" s="1"/>
      <c r="Q101" s="108"/>
      <c r="R101" s="56"/>
      <c r="S101" s="212" t="s">
        <v>534</v>
      </c>
      <c r="T101" s="47" t="s">
        <v>386</v>
      </c>
      <c r="U101" s="120">
        <v>0.95</v>
      </c>
      <c r="V101" s="111"/>
      <c r="W101" s="111"/>
      <c r="X101" s="111"/>
      <c r="Y101" s="72">
        <f>ROUND(ROUND(ROUND(ROUND(F81*J93,0)*M$9,0)*R100,0)*U101,0)</f>
        <v>208</v>
      </c>
      <c r="Z101" s="11"/>
    </row>
    <row r="102" spans="1:26" ht="17.2" customHeight="1" x14ac:dyDescent="0.3">
      <c r="A102" s="7">
        <v>41</v>
      </c>
      <c r="B102" s="9">
        <v>8564</v>
      </c>
      <c r="C102" s="6" t="s">
        <v>731</v>
      </c>
      <c r="D102" s="176"/>
      <c r="E102" s="40"/>
      <c r="F102" s="57"/>
      <c r="G102" s="57"/>
      <c r="H102" s="40"/>
      <c r="I102" s="58"/>
      <c r="J102" s="61"/>
      <c r="K102" s="132"/>
      <c r="L102" s="131"/>
      <c r="M102" s="130"/>
      <c r="N102" s="174"/>
      <c r="O102" s="223"/>
      <c r="P102" s="4"/>
      <c r="Q102" s="57"/>
      <c r="R102" s="61"/>
      <c r="S102" s="223"/>
      <c r="T102" s="94"/>
      <c r="U102" s="119"/>
      <c r="V102" s="172" t="s">
        <v>388</v>
      </c>
      <c r="W102" s="50">
        <v>5</v>
      </c>
      <c r="X102" s="143" t="s">
        <v>436</v>
      </c>
      <c r="Y102" s="72">
        <f>ROUND(ROUND(ROUND(ROUND(F81*J93,0)*M$9,0)*R100,0)*U101,0)-W102</f>
        <v>203</v>
      </c>
      <c r="Z102" s="11"/>
    </row>
    <row r="103" spans="1:26" ht="17.2" customHeight="1" x14ac:dyDescent="0.3">
      <c r="A103" s="7">
        <v>41</v>
      </c>
      <c r="B103" s="9">
        <v>8141</v>
      </c>
      <c r="C103" s="6" t="s">
        <v>730</v>
      </c>
      <c r="D103" s="176"/>
      <c r="E103" s="212" t="s">
        <v>599</v>
      </c>
      <c r="F103" s="33"/>
      <c r="G103" s="33"/>
      <c r="H103" s="44"/>
      <c r="I103" s="53"/>
      <c r="J103" s="60"/>
      <c r="K103" s="139"/>
      <c r="L103" s="133"/>
      <c r="M103" s="135"/>
      <c r="N103" s="1"/>
      <c r="O103" s="1"/>
      <c r="P103" s="1"/>
      <c r="Q103" s="1"/>
      <c r="R103" s="45"/>
      <c r="S103" s="44"/>
      <c r="T103" s="47"/>
      <c r="U103" s="147"/>
      <c r="V103" s="48"/>
      <c r="W103" s="48"/>
      <c r="X103" s="48"/>
      <c r="Y103" s="66">
        <f>ROUND(F105*M$9,0)</f>
        <v>427</v>
      </c>
      <c r="Z103" s="11"/>
    </row>
    <row r="104" spans="1:26" ht="17.2" customHeight="1" x14ac:dyDescent="0.3">
      <c r="A104" s="7">
        <v>41</v>
      </c>
      <c r="B104" s="9">
        <v>8565</v>
      </c>
      <c r="C104" s="6" t="s">
        <v>729</v>
      </c>
      <c r="D104" s="176"/>
      <c r="E104" s="213"/>
      <c r="F104" s="1"/>
      <c r="G104" s="1"/>
      <c r="H104" s="42"/>
      <c r="I104" s="107"/>
      <c r="J104" s="54"/>
      <c r="K104" s="139"/>
      <c r="L104" s="133"/>
      <c r="M104" s="135"/>
      <c r="N104" s="1"/>
      <c r="O104" s="1"/>
      <c r="P104" s="1"/>
      <c r="Q104" s="1"/>
      <c r="R104" s="41"/>
      <c r="S104" s="40"/>
      <c r="T104" s="94"/>
      <c r="U104" s="114"/>
      <c r="V104" s="172" t="s">
        <v>388</v>
      </c>
      <c r="W104" s="50">
        <v>5</v>
      </c>
      <c r="X104" s="143" t="s">
        <v>436</v>
      </c>
      <c r="Y104" s="66">
        <f>ROUND(F105*M$9,0)-W104</f>
        <v>422</v>
      </c>
      <c r="Z104" s="11"/>
    </row>
    <row r="105" spans="1:26" ht="17.2" customHeight="1" x14ac:dyDescent="0.3">
      <c r="A105" s="7">
        <v>41</v>
      </c>
      <c r="B105" s="9">
        <v>8142</v>
      </c>
      <c r="C105" s="6" t="s">
        <v>728</v>
      </c>
      <c r="D105" s="176"/>
      <c r="E105" s="213"/>
      <c r="F105" s="112">
        <f>'12自立訓練(機能・基本)'!F105</f>
        <v>610</v>
      </c>
      <c r="G105" s="1" t="s">
        <v>15</v>
      </c>
      <c r="H105" s="42"/>
      <c r="I105" s="107"/>
      <c r="J105" s="54"/>
      <c r="K105" s="139"/>
      <c r="L105" s="133"/>
      <c r="M105" s="135"/>
      <c r="N105" s="1"/>
      <c r="O105" s="1"/>
      <c r="P105" s="1"/>
      <c r="Q105" s="1"/>
      <c r="R105" s="41"/>
      <c r="S105" s="212" t="s">
        <v>534</v>
      </c>
      <c r="T105" s="47" t="s">
        <v>386</v>
      </c>
      <c r="U105" s="120">
        <v>0.95</v>
      </c>
      <c r="V105" s="48"/>
      <c r="W105" s="48"/>
      <c r="X105" s="48"/>
      <c r="Y105" s="66">
        <f>ROUND(ROUND(F105*M$9,0)*U105,0)</f>
        <v>406</v>
      </c>
      <c r="Z105" s="11"/>
    </row>
    <row r="106" spans="1:26" ht="17.2" customHeight="1" x14ac:dyDescent="0.3">
      <c r="A106" s="7">
        <v>41</v>
      </c>
      <c r="B106" s="9">
        <v>8566</v>
      </c>
      <c r="C106" s="6" t="s">
        <v>727</v>
      </c>
      <c r="D106" s="176"/>
      <c r="E106" s="42"/>
      <c r="F106" s="1"/>
      <c r="G106" s="1"/>
      <c r="H106" s="42"/>
      <c r="I106" s="107"/>
      <c r="J106" s="54"/>
      <c r="K106" s="139"/>
      <c r="L106" s="133"/>
      <c r="M106" s="135"/>
      <c r="N106" s="4"/>
      <c r="O106" s="4"/>
      <c r="P106" s="4"/>
      <c r="Q106" s="4"/>
      <c r="R106" s="20"/>
      <c r="S106" s="223"/>
      <c r="U106" s="54"/>
      <c r="V106" s="172" t="s">
        <v>388</v>
      </c>
      <c r="W106" s="50">
        <v>5</v>
      </c>
      <c r="X106" s="143" t="s">
        <v>436</v>
      </c>
      <c r="Y106" s="66">
        <f>ROUND(ROUND(F105*M$9,0)*U105,0)-W106</f>
        <v>401</v>
      </c>
      <c r="Z106" s="11"/>
    </row>
    <row r="107" spans="1:26" ht="17.2" customHeight="1" x14ac:dyDescent="0.3">
      <c r="A107" s="7">
        <v>41</v>
      </c>
      <c r="B107" s="9">
        <v>8143</v>
      </c>
      <c r="C107" s="6" t="s">
        <v>726</v>
      </c>
      <c r="D107" s="176"/>
      <c r="E107" s="42"/>
      <c r="F107" s="38"/>
      <c r="G107" s="38"/>
      <c r="H107" s="42"/>
      <c r="I107" s="115"/>
      <c r="J107" s="41"/>
      <c r="K107" s="42"/>
      <c r="L107" s="1"/>
      <c r="M107" s="41"/>
      <c r="N107" s="230" t="s">
        <v>541</v>
      </c>
      <c r="O107" s="212" t="s">
        <v>390</v>
      </c>
      <c r="P107" s="33"/>
      <c r="Q107" s="47"/>
      <c r="R107" s="148"/>
      <c r="S107" s="44"/>
      <c r="T107" s="47"/>
      <c r="U107" s="120"/>
      <c r="V107" s="118"/>
      <c r="W107" s="118"/>
      <c r="X107" s="118"/>
      <c r="Y107" s="66">
        <f>ROUND(ROUND(F105*M$9,0)*R108,0)</f>
        <v>299</v>
      </c>
      <c r="Z107" s="11"/>
    </row>
    <row r="108" spans="1:26" ht="17.2" customHeight="1" x14ac:dyDescent="0.3">
      <c r="A108" s="7">
        <v>41</v>
      </c>
      <c r="B108" s="9">
        <v>8567</v>
      </c>
      <c r="C108" s="6" t="s">
        <v>725</v>
      </c>
      <c r="D108" s="176"/>
      <c r="E108" s="42"/>
      <c r="F108" s="38"/>
      <c r="G108" s="38"/>
      <c r="H108" s="42"/>
      <c r="I108" s="115"/>
      <c r="J108" s="41"/>
      <c r="K108" s="42"/>
      <c r="L108" s="1"/>
      <c r="M108" s="41"/>
      <c r="N108" s="231"/>
      <c r="O108" s="213"/>
      <c r="P108" s="1"/>
      <c r="Q108" s="108" t="s">
        <v>386</v>
      </c>
      <c r="R108" s="56">
        <v>0.7</v>
      </c>
      <c r="S108" s="40"/>
      <c r="T108" s="94"/>
      <c r="U108" s="119"/>
      <c r="V108" s="168" t="s">
        <v>388</v>
      </c>
      <c r="W108" s="47">
        <v>5</v>
      </c>
      <c r="X108" s="148" t="s">
        <v>436</v>
      </c>
      <c r="Y108" s="66">
        <f>ROUND(ROUND(F105*M$9,0)*R108,0)-W108</f>
        <v>294</v>
      </c>
      <c r="Z108" s="11"/>
    </row>
    <row r="109" spans="1:26" ht="17.2" customHeight="1" x14ac:dyDescent="0.3">
      <c r="A109" s="7">
        <v>41</v>
      </c>
      <c r="B109" s="9">
        <v>8144</v>
      </c>
      <c r="C109" s="6" t="s">
        <v>724</v>
      </c>
      <c r="D109" s="176"/>
      <c r="E109" s="42"/>
      <c r="F109" s="38"/>
      <c r="G109" s="38"/>
      <c r="H109" s="42"/>
      <c r="I109" s="115"/>
      <c r="J109" s="41"/>
      <c r="K109" s="42"/>
      <c r="L109" s="1"/>
      <c r="M109" s="41"/>
      <c r="N109" s="231"/>
      <c r="O109" s="213"/>
      <c r="P109" s="1"/>
      <c r="Q109" s="108"/>
      <c r="R109" s="56"/>
      <c r="S109" s="212" t="s">
        <v>534</v>
      </c>
      <c r="T109" s="47" t="s">
        <v>386</v>
      </c>
      <c r="U109" s="120">
        <v>0.95</v>
      </c>
      <c r="V109" s="111"/>
      <c r="W109" s="111"/>
      <c r="X109" s="111"/>
      <c r="Y109" s="72">
        <f>ROUND(ROUND(ROUND(F105*M$9,0)*R108,0)*U109,0)</f>
        <v>284</v>
      </c>
      <c r="Z109" s="11"/>
    </row>
    <row r="110" spans="1:26" ht="17.2" customHeight="1" x14ac:dyDescent="0.3">
      <c r="A110" s="7">
        <v>41</v>
      </c>
      <c r="B110" s="9">
        <v>8568</v>
      </c>
      <c r="C110" s="6" t="s">
        <v>723</v>
      </c>
      <c r="D110" s="176"/>
      <c r="E110" s="42"/>
      <c r="F110" s="38"/>
      <c r="G110" s="38"/>
      <c r="H110" s="42"/>
      <c r="I110" s="115"/>
      <c r="J110" s="41"/>
      <c r="K110" s="42"/>
      <c r="L110" s="1"/>
      <c r="M110" s="41"/>
      <c r="N110" s="231"/>
      <c r="O110" s="223"/>
      <c r="P110" s="1"/>
      <c r="R110" s="61"/>
      <c r="S110" s="223"/>
      <c r="T110" s="94"/>
      <c r="U110" s="119"/>
      <c r="V110" s="172" t="s">
        <v>388</v>
      </c>
      <c r="W110" s="50">
        <v>5</v>
      </c>
      <c r="X110" s="143" t="s">
        <v>436</v>
      </c>
      <c r="Y110" s="72">
        <f>ROUND(ROUND(ROUND(F105*M$9,0)*R108,0)*U109,0)-W110</f>
        <v>279</v>
      </c>
      <c r="Z110" s="11"/>
    </row>
    <row r="111" spans="1:26" ht="17.2" customHeight="1" x14ac:dyDescent="0.3">
      <c r="A111" s="7">
        <v>41</v>
      </c>
      <c r="B111" s="9">
        <v>8569</v>
      </c>
      <c r="C111" s="6" t="s">
        <v>722</v>
      </c>
      <c r="D111" s="176"/>
      <c r="E111" s="42"/>
      <c r="F111" s="38"/>
      <c r="G111" s="38"/>
      <c r="H111" s="42"/>
      <c r="I111" s="115"/>
      <c r="J111" s="41"/>
      <c r="K111" s="42"/>
      <c r="L111" s="1"/>
      <c r="M111" s="41"/>
      <c r="N111" s="179"/>
      <c r="O111" s="212" t="s">
        <v>389</v>
      </c>
      <c r="P111" s="33"/>
      <c r="Q111" s="47"/>
      <c r="R111" s="148"/>
      <c r="S111" s="44"/>
      <c r="T111" s="47"/>
      <c r="U111" s="120"/>
      <c r="V111" s="118"/>
      <c r="W111" s="118"/>
      <c r="X111" s="118"/>
      <c r="Y111" s="66">
        <f>ROUND(ROUND(F105*M$9,0)*R112,0)</f>
        <v>214</v>
      </c>
      <c r="Z111" s="11"/>
    </row>
    <row r="112" spans="1:26" ht="17.2" customHeight="1" x14ac:dyDescent="0.3">
      <c r="A112" s="7">
        <v>41</v>
      </c>
      <c r="B112" s="9">
        <v>8570</v>
      </c>
      <c r="C112" s="6" t="s">
        <v>721</v>
      </c>
      <c r="D112" s="176"/>
      <c r="E112" s="42"/>
      <c r="F112" s="38"/>
      <c r="G112" s="38"/>
      <c r="H112" s="42"/>
      <c r="I112" s="115"/>
      <c r="J112" s="41"/>
      <c r="K112" s="42"/>
      <c r="L112" s="1"/>
      <c r="M112" s="41"/>
      <c r="N112" s="179"/>
      <c r="O112" s="213"/>
      <c r="P112" s="1"/>
      <c r="Q112" s="108" t="s">
        <v>386</v>
      </c>
      <c r="R112" s="56">
        <v>0.5</v>
      </c>
      <c r="S112" s="40"/>
      <c r="T112" s="94"/>
      <c r="U112" s="119"/>
      <c r="V112" s="168" t="s">
        <v>388</v>
      </c>
      <c r="W112" s="47">
        <v>5</v>
      </c>
      <c r="X112" s="148" t="s">
        <v>436</v>
      </c>
      <c r="Y112" s="66">
        <f>ROUND(ROUND(F105*M$9,0)*R112,0)-W112</f>
        <v>209</v>
      </c>
      <c r="Z112" s="11"/>
    </row>
    <row r="113" spans="1:26" ht="17.2" customHeight="1" x14ac:dyDescent="0.3">
      <c r="A113" s="7">
        <v>41</v>
      </c>
      <c r="B113" s="9">
        <v>8571</v>
      </c>
      <c r="C113" s="6" t="s">
        <v>720</v>
      </c>
      <c r="D113" s="176"/>
      <c r="E113" s="42"/>
      <c r="F113" s="38"/>
      <c r="G113" s="38"/>
      <c r="H113" s="42"/>
      <c r="I113" s="115"/>
      <c r="J113" s="41"/>
      <c r="K113" s="42"/>
      <c r="L113" s="1"/>
      <c r="M113" s="41"/>
      <c r="N113" s="179"/>
      <c r="O113" s="213"/>
      <c r="P113" s="1"/>
      <c r="Q113" s="108"/>
      <c r="R113" s="56"/>
      <c r="S113" s="212" t="s">
        <v>534</v>
      </c>
      <c r="T113" s="47" t="s">
        <v>386</v>
      </c>
      <c r="U113" s="120">
        <v>0.95</v>
      </c>
      <c r="V113" s="111"/>
      <c r="W113" s="111"/>
      <c r="X113" s="111"/>
      <c r="Y113" s="72">
        <f>ROUND(ROUND(ROUND(F105*M$9,0)*R112,0)*U113,0)</f>
        <v>203</v>
      </c>
      <c r="Z113" s="11"/>
    </row>
    <row r="114" spans="1:26" ht="17.2" customHeight="1" x14ac:dyDescent="0.3">
      <c r="A114" s="7">
        <v>41</v>
      </c>
      <c r="B114" s="9">
        <v>8572</v>
      </c>
      <c r="C114" s="6" t="s">
        <v>719</v>
      </c>
      <c r="D114" s="176"/>
      <c r="E114" s="42"/>
      <c r="F114" s="107"/>
      <c r="G114" s="54"/>
      <c r="H114" s="40"/>
      <c r="I114" s="27"/>
      <c r="J114" s="20"/>
      <c r="K114" s="42"/>
      <c r="L114" s="1"/>
      <c r="M114" s="41"/>
      <c r="N114" s="178"/>
      <c r="O114" s="223"/>
      <c r="P114" s="4"/>
      <c r="Q114" s="57"/>
      <c r="R114" s="61"/>
      <c r="S114" s="223"/>
      <c r="T114" s="94"/>
      <c r="U114" s="119"/>
      <c r="V114" s="172" t="s">
        <v>388</v>
      </c>
      <c r="W114" s="50">
        <v>5</v>
      </c>
      <c r="X114" s="143" t="s">
        <v>436</v>
      </c>
      <c r="Y114" s="72">
        <f>ROUND(ROUND(ROUND(F105*M$9,0)*R112,0)*U113,0)-W114</f>
        <v>198</v>
      </c>
      <c r="Z114" s="11"/>
    </row>
    <row r="115" spans="1:26" ht="17.2" customHeight="1" x14ac:dyDescent="0.3">
      <c r="A115" s="31">
        <v>41</v>
      </c>
      <c r="B115" s="9">
        <v>8145</v>
      </c>
      <c r="C115" s="6" t="s">
        <v>718</v>
      </c>
      <c r="D115" s="176"/>
      <c r="E115" s="42"/>
      <c r="H115" s="218" t="s">
        <v>528</v>
      </c>
      <c r="I115" s="107"/>
      <c r="J115" s="54"/>
      <c r="K115" s="139"/>
      <c r="L115" s="133"/>
      <c r="M115" s="135"/>
      <c r="N115" s="1"/>
      <c r="O115" s="1"/>
      <c r="P115" s="1"/>
      <c r="Q115" s="1"/>
      <c r="R115" s="41"/>
      <c r="S115" s="44"/>
      <c r="T115" s="47"/>
      <c r="U115" s="147"/>
      <c r="V115" s="48"/>
      <c r="W115" s="48"/>
      <c r="X115" s="48"/>
      <c r="Y115" s="66">
        <f>ROUND(ROUND(F105*J117,0)*M$9,0)</f>
        <v>412</v>
      </c>
      <c r="Z115" s="11"/>
    </row>
    <row r="116" spans="1:26" ht="17.2" customHeight="1" x14ac:dyDescent="0.3">
      <c r="A116" s="7">
        <v>41</v>
      </c>
      <c r="B116" s="9">
        <v>8573</v>
      </c>
      <c r="C116" s="6" t="s">
        <v>717</v>
      </c>
      <c r="D116" s="176"/>
      <c r="E116" s="42"/>
      <c r="F116" s="1"/>
      <c r="G116" s="1"/>
      <c r="H116" s="219"/>
      <c r="I116" s="107"/>
      <c r="J116" s="54"/>
      <c r="K116" s="139"/>
      <c r="L116" s="133"/>
      <c r="M116" s="135"/>
      <c r="N116" s="1"/>
      <c r="O116" s="1"/>
      <c r="P116" s="1"/>
      <c r="Q116" s="1"/>
      <c r="R116" s="41"/>
      <c r="S116" s="40"/>
      <c r="T116" s="94"/>
      <c r="U116" s="114"/>
      <c r="V116" s="172" t="s">
        <v>388</v>
      </c>
      <c r="W116" s="50">
        <v>5</v>
      </c>
      <c r="X116" s="143" t="s">
        <v>436</v>
      </c>
      <c r="Y116" s="66">
        <f>ROUND(ROUND(F105*J117,0)*M$9,0)-W116</f>
        <v>407</v>
      </c>
      <c r="Z116" s="11"/>
    </row>
    <row r="117" spans="1:26" ht="17.2" customHeight="1" x14ac:dyDescent="0.3">
      <c r="A117" s="7">
        <v>41</v>
      </c>
      <c r="B117" s="9">
        <v>8146</v>
      </c>
      <c r="C117" s="6" t="s">
        <v>716</v>
      </c>
      <c r="D117" s="176"/>
      <c r="E117" s="42"/>
      <c r="F117" s="1"/>
      <c r="G117" s="1"/>
      <c r="H117" s="42"/>
      <c r="I117" s="108" t="s">
        <v>386</v>
      </c>
      <c r="J117" s="116">
        <v>0.96499999999999997</v>
      </c>
      <c r="K117" s="139"/>
      <c r="L117" s="133"/>
      <c r="M117" s="135"/>
      <c r="N117" s="1"/>
      <c r="O117" s="1"/>
      <c r="P117" s="1"/>
      <c r="Q117" s="1"/>
      <c r="R117" s="41"/>
      <c r="S117" s="212" t="s">
        <v>534</v>
      </c>
      <c r="T117" s="47" t="s">
        <v>386</v>
      </c>
      <c r="U117" s="120">
        <v>0.95</v>
      </c>
      <c r="V117" s="48"/>
      <c r="W117" s="48"/>
      <c r="X117" s="48"/>
      <c r="Y117" s="72">
        <f>ROUND(ROUND(ROUND(F105*J117,0)*M$9,0)*U117,0)</f>
        <v>391</v>
      </c>
      <c r="Z117" s="11"/>
    </row>
    <row r="118" spans="1:26" ht="17.2" customHeight="1" x14ac:dyDescent="0.3">
      <c r="A118" s="7">
        <v>41</v>
      </c>
      <c r="B118" s="9">
        <v>8574</v>
      </c>
      <c r="C118" s="6" t="s">
        <v>715</v>
      </c>
      <c r="D118" s="176"/>
      <c r="E118" s="42"/>
      <c r="F118" s="1"/>
      <c r="G118" s="1"/>
      <c r="H118" s="42"/>
      <c r="I118" s="107"/>
      <c r="J118" s="54"/>
      <c r="K118" s="139"/>
      <c r="L118" s="133"/>
      <c r="M118" s="135"/>
      <c r="N118" s="4"/>
      <c r="O118" s="4"/>
      <c r="P118" s="4"/>
      <c r="Q118" s="4"/>
      <c r="R118" s="20"/>
      <c r="S118" s="223"/>
      <c r="U118" s="54"/>
      <c r="V118" s="172" t="s">
        <v>388</v>
      </c>
      <c r="W118" s="50">
        <v>5</v>
      </c>
      <c r="X118" s="143" t="s">
        <v>436</v>
      </c>
      <c r="Y118" s="66">
        <f>ROUND(ROUND(ROUND(F105*J117,0)*M$9,0)*U117,0)-W118</f>
        <v>386</v>
      </c>
      <c r="Z118" s="11"/>
    </row>
    <row r="119" spans="1:26" ht="17.2" customHeight="1" x14ac:dyDescent="0.3">
      <c r="A119" s="7">
        <v>41</v>
      </c>
      <c r="B119" s="9">
        <v>8147</v>
      </c>
      <c r="C119" s="6" t="s">
        <v>714</v>
      </c>
      <c r="D119" s="176"/>
      <c r="E119" s="42"/>
      <c r="F119" s="38"/>
      <c r="G119" s="38"/>
      <c r="H119" s="42"/>
      <c r="I119" s="115"/>
      <c r="J119" s="41"/>
      <c r="K119" s="42"/>
      <c r="L119" s="1"/>
      <c r="M119" s="41"/>
      <c r="N119" s="230" t="s">
        <v>541</v>
      </c>
      <c r="O119" s="212" t="s">
        <v>390</v>
      </c>
      <c r="P119" s="33"/>
      <c r="Q119" s="47"/>
      <c r="R119" s="148"/>
      <c r="S119" s="44"/>
      <c r="T119" s="47"/>
      <c r="U119" s="120"/>
      <c r="V119" s="118"/>
      <c r="W119" s="118"/>
      <c r="X119" s="118"/>
      <c r="Y119" s="66">
        <f>ROUND(ROUND(ROUND(F105*J117,0)*M$9,0)*R120,0)</f>
        <v>288</v>
      </c>
      <c r="Z119" s="11"/>
    </row>
    <row r="120" spans="1:26" ht="17.2" customHeight="1" x14ac:dyDescent="0.3">
      <c r="A120" s="7">
        <v>41</v>
      </c>
      <c r="B120" s="9">
        <v>8575</v>
      </c>
      <c r="C120" s="6" t="s">
        <v>713</v>
      </c>
      <c r="D120" s="176"/>
      <c r="E120" s="42"/>
      <c r="F120" s="38"/>
      <c r="G120" s="38"/>
      <c r="H120" s="42"/>
      <c r="I120" s="115"/>
      <c r="J120" s="41"/>
      <c r="K120" s="42"/>
      <c r="L120" s="1"/>
      <c r="M120" s="41"/>
      <c r="N120" s="231"/>
      <c r="O120" s="213"/>
      <c r="P120" s="1"/>
      <c r="Q120" s="108" t="s">
        <v>386</v>
      </c>
      <c r="R120" s="56">
        <v>0.7</v>
      </c>
      <c r="S120" s="40"/>
      <c r="T120" s="94"/>
      <c r="U120" s="119"/>
      <c r="V120" s="168" t="s">
        <v>388</v>
      </c>
      <c r="W120" s="47">
        <v>5</v>
      </c>
      <c r="X120" s="148" t="s">
        <v>436</v>
      </c>
      <c r="Y120" s="66">
        <f>ROUND(ROUND(ROUND(F105*J117,0)*M$9,0)*R120,0)-W120</f>
        <v>283</v>
      </c>
      <c r="Z120" s="11"/>
    </row>
    <row r="121" spans="1:26" ht="17.2" customHeight="1" x14ac:dyDescent="0.3">
      <c r="A121" s="7">
        <v>41</v>
      </c>
      <c r="B121" s="9">
        <v>8148</v>
      </c>
      <c r="C121" s="6" t="s">
        <v>712</v>
      </c>
      <c r="D121" s="176"/>
      <c r="E121" s="42"/>
      <c r="F121" s="38"/>
      <c r="G121" s="38"/>
      <c r="H121" s="42"/>
      <c r="I121" s="115"/>
      <c r="J121" s="41"/>
      <c r="K121" s="42"/>
      <c r="L121" s="1"/>
      <c r="M121" s="41"/>
      <c r="N121" s="231"/>
      <c r="O121" s="213"/>
      <c r="P121" s="1"/>
      <c r="Q121" s="108"/>
      <c r="R121" s="56"/>
      <c r="S121" s="212" t="s">
        <v>534</v>
      </c>
      <c r="T121" s="47" t="s">
        <v>386</v>
      </c>
      <c r="U121" s="120">
        <v>0.95</v>
      </c>
      <c r="V121" s="111"/>
      <c r="W121" s="111"/>
      <c r="X121" s="111"/>
      <c r="Y121" s="72">
        <f>ROUND(ROUND(ROUND(ROUND(F105*J117,0)*M$9,0)*R120,0)*U121,0)</f>
        <v>274</v>
      </c>
      <c r="Z121" s="11"/>
    </row>
    <row r="122" spans="1:26" ht="17.2" customHeight="1" x14ac:dyDescent="0.3">
      <c r="A122" s="7">
        <v>41</v>
      </c>
      <c r="B122" s="9">
        <v>8576</v>
      </c>
      <c r="C122" s="6" t="s">
        <v>711</v>
      </c>
      <c r="D122" s="176"/>
      <c r="E122" s="42"/>
      <c r="F122" s="38"/>
      <c r="G122" s="38"/>
      <c r="H122" s="42"/>
      <c r="I122" s="115"/>
      <c r="J122" s="41"/>
      <c r="K122" s="42"/>
      <c r="L122" s="1"/>
      <c r="M122" s="41"/>
      <c r="N122" s="231"/>
      <c r="O122" s="223"/>
      <c r="P122" s="1"/>
      <c r="R122" s="61"/>
      <c r="S122" s="223"/>
      <c r="T122" s="94"/>
      <c r="U122" s="119"/>
      <c r="V122" s="172" t="s">
        <v>388</v>
      </c>
      <c r="W122" s="50">
        <v>5</v>
      </c>
      <c r="X122" s="143" t="s">
        <v>436</v>
      </c>
      <c r="Y122" s="72">
        <f>ROUND(ROUND(ROUND(ROUND(F105*J117,0)*M$9,0)*R120,0)*U121,0)-W122</f>
        <v>269</v>
      </c>
      <c r="Z122" s="11"/>
    </row>
    <row r="123" spans="1:26" ht="17.2" customHeight="1" x14ac:dyDescent="0.3">
      <c r="A123" s="7">
        <v>41</v>
      </c>
      <c r="B123" s="9">
        <v>8577</v>
      </c>
      <c r="C123" s="6" t="s">
        <v>710</v>
      </c>
      <c r="D123" s="176"/>
      <c r="E123" s="42"/>
      <c r="F123" s="38"/>
      <c r="G123" s="38"/>
      <c r="H123" s="42"/>
      <c r="I123" s="115"/>
      <c r="J123" s="41"/>
      <c r="K123" s="42"/>
      <c r="L123" s="1"/>
      <c r="M123" s="41"/>
      <c r="N123" s="179"/>
      <c r="O123" s="212" t="s">
        <v>389</v>
      </c>
      <c r="P123" s="33"/>
      <c r="Q123" s="47"/>
      <c r="R123" s="148"/>
      <c r="S123" s="44"/>
      <c r="T123" s="47"/>
      <c r="U123" s="120"/>
      <c r="V123" s="118"/>
      <c r="W123" s="118"/>
      <c r="X123" s="118"/>
      <c r="Y123" s="66">
        <f>ROUND(ROUND(ROUND(F105*J117,0)*M$9,0)*R124,0)</f>
        <v>206</v>
      </c>
      <c r="Z123" s="11"/>
    </row>
    <row r="124" spans="1:26" ht="17.2" customHeight="1" x14ac:dyDescent="0.3">
      <c r="A124" s="7">
        <v>41</v>
      </c>
      <c r="B124" s="9">
        <v>8578</v>
      </c>
      <c r="C124" s="6" t="s">
        <v>709</v>
      </c>
      <c r="D124" s="102"/>
      <c r="E124" s="42"/>
      <c r="F124" s="38"/>
      <c r="G124" s="38"/>
      <c r="H124" s="42"/>
      <c r="I124" s="115"/>
      <c r="J124" s="41"/>
      <c r="K124" s="42"/>
      <c r="L124" s="1"/>
      <c r="M124" s="41"/>
      <c r="N124" s="179"/>
      <c r="O124" s="213"/>
      <c r="P124" s="1"/>
      <c r="Q124" s="108" t="s">
        <v>386</v>
      </c>
      <c r="R124" s="56">
        <v>0.5</v>
      </c>
      <c r="S124" s="40"/>
      <c r="T124" s="94"/>
      <c r="U124" s="119"/>
      <c r="V124" s="168" t="s">
        <v>388</v>
      </c>
      <c r="W124" s="47">
        <v>5</v>
      </c>
      <c r="X124" s="148" t="s">
        <v>436</v>
      </c>
      <c r="Y124" s="66">
        <f>ROUND(ROUND(ROUND(F105*J117,0)*M$9,0)*R124,0)-W124</f>
        <v>201</v>
      </c>
      <c r="Z124" s="11"/>
    </row>
    <row r="125" spans="1:26" ht="17.2" customHeight="1" x14ac:dyDescent="0.3">
      <c r="A125" s="7">
        <v>41</v>
      </c>
      <c r="B125" s="9">
        <v>8579</v>
      </c>
      <c r="C125" s="6" t="s">
        <v>708</v>
      </c>
      <c r="D125" s="102"/>
      <c r="E125" s="42"/>
      <c r="F125" s="38"/>
      <c r="G125" s="38"/>
      <c r="H125" s="42"/>
      <c r="I125" s="115"/>
      <c r="J125" s="41"/>
      <c r="K125" s="42"/>
      <c r="L125" s="1"/>
      <c r="M125" s="41"/>
      <c r="N125" s="179"/>
      <c r="O125" s="213"/>
      <c r="P125" s="1"/>
      <c r="Q125" s="108"/>
      <c r="R125" s="56"/>
      <c r="S125" s="212" t="s">
        <v>534</v>
      </c>
      <c r="T125" s="47" t="s">
        <v>386</v>
      </c>
      <c r="U125" s="120">
        <v>0.95</v>
      </c>
      <c r="V125" s="111"/>
      <c r="W125" s="111"/>
      <c r="X125" s="111"/>
      <c r="Y125" s="72">
        <f>ROUND(ROUND(ROUND(ROUND(F105*J117,0)*M$9,0)*R124,0)*U125,0)</f>
        <v>196</v>
      </c>
      <c r="Z125" s="11"/>
    </row>
    <row r="126" spans="1:26" ht="17.2" customHeight="1" x14ac:dyDescent="0.3">
      <c r="A126" s="7">
        <v>41</v>
      </c>
      <c r="B126" s="9">
        <v>8580</v>
      </c>
      <c r="C126" s="6" t="s">
        <v>707</v>
      </c>
      <c r="D126" s="103"/>
      <c r="E126" s="40"/>
      <c r="F126" s="57"/>
      <c r="G126" s="57"/>
      <c r="H126" s="40"/>
      <c r="K126" s="132"/>
      <c r="L126" s="131"/>
      <c r="M126" s="130"/>
      <c r="N126" s="178"/>
      <c r="O126" s="223"/>
      <c r="P126" s="4"/>
      <c r="Q126" s="57"/>
      <c r="R126" s="61"/>
      <c r="S126" s="223"/>
      <c r="T126" s="94"/>
      <c r="U126" s="119"/>
      <c r="V126" s="172" t="s">
        <v>388</v>
      </c>
      <c r="W126" s="50">
        <v>5</v>
      </c>
      <c r="X126" s="143" t="s">
        <v>436</v>
      </c>
      <c r="Y126" s="72">
        <f>ROUND(ROUND(ROUND(ROUND(F105*J117,0)*M$9,0)*R124,0)*U125,0)-W126</f>
        <v>191</v>
      </c>
      <c r="Z126" s="11"/>
    </row>
    <row r="127" spans="1:26" ht="17.2" customHeight="1" x14ac:dyDescent="0.3">
      <c r="A127" s="7">
        <v>41</v>
      </c>
      <c r="B127" s="9">
        <v>8411</v>
      </c>
      <c r="C127" s="6" t="s">
        <v>706</v>
      </c>
      <c r="D127" s="204" t="s">
        <v>531</v>
      </c>
      <c r="E127" s="33"/>
      <c r="F127" s="33"/>
      <c r="G127" s="45"/>
      <c r="H127" s="44"/>
      <c r="I127" s="53"/>
      <c r="J127" s="60"/>
      <c r="K127" s="139"/>
      <c r="L127" s="133"/>
      <c r="M127" s="135"/>
      <c r="N127" s="33"/>
      <c r="O127" s="33"/>
      <c r="P127" s="33"/>
      <c r="Q127" s="33"/>
      <c r="R127" s="33"/>
      <c r="S127" s="33"/>
      <c r="T127" s="47"/>
      <c r="U127" s="147"/>
      <c r="V127" s="118"/>
      <c r="W127" s="118"/>
      <c r="X127" s="118"/>
      <c r="Y127" s="66">
        <f>ROUND(F129*M$9,0)</f>
        <v>489</v>
      </c>
      <c r="Z127" s="11"/>
    </row>
    <row r="128" spans="1:26" ht="17.2" customHeight="1" x14ac:dyDescent="0.3">
      <c r="A128" s="7">
        <v>41</v>
      </c>
      <c r="B128" s="9">
        <v>8412</v>
      </c>
      <c r="C128" s="6" t="s">
        <v>705</v>
      </c>
      <c r="D128" s="205"/>
      <c r="E128" s="1"/>
      <c r="F128" s="1"/>
      <c r="G128" s="41"/>
      <c r="H128" s="40"/>
      <c r="I128" s="57"/>
      <c r="J128" s="61"/>
      <c r="K128" s="139"/>
      <c r="L128" s="133"/>
      <c r="M128" s="135"/>
      <c r="N128" s="4"/>
      <c r="O128" s="4"/>
      <c r="P128" s="4"/>
      <c r="Q128" s="4"/>
      <c r="R128" s="4"/>
      <c r="S128" s="4"/>
      <c r="T128" s="94"/>
      <c r="U128" s="119"/>
      <c r="V128" s="172" t="s">
        <v>388</v>
      </c>
      <c r="W128" s="50">
        <v>5</v>
      </c>
      <c r="X128" s="143" t="s">
        <v>436</v>
      </c>
      <c r="Y128" s="72">
        <f>ROUND(F129*M$9,0)-W128</f>
        <v>484</v>
      </c>
      <c r="Z128" s="11"/>
    </row>
    <row r="129" spans="1:26" ht="17.2" customHeight="1" x14ac:dyDescent="0.3">
      <c r="A129" s="7">
        <v>41</v>
      </c>
      <c r="B129" s="9">
        <v>8413</v>
      </c>
      <c r="C129" s="6" t="s">
        <v>704</v>
      </c>
      <c r="D129" s="205"/>
      <c r="E129" s="1"/>
      <c r="F129" s="112">
        <f>'12自立訓練(機能・基本)'!F165</f>
        <v>699</v>
      </c>
      <c r="G129" s="41" t="s">
        <v>15</v>
      </c>
      <c r="H129" s="218" t="s">
        <v>528</v>
      </c>
      <c r="I129" s="171"/>
      <c r="J129" s="177"/>
      <c r="K129" s="151"/>
      <c r="L129" s="150"/>
      <c r="M129" s="149"/>
      <c r="N129" s="1"/>
      <c r="O129" s="1"/>
      <c r="P129" s="1"/>
      <c r="Q129" s="1"/>
      <c r="R129" s="1"/>
      <c r="S129" s="1"/>
      <c r="T129" s="108"/>
      <c r="U129" s="116"/>
      <c r="V129" s="117"/>
      <c r="W129" s="117"/>
      <c r="X129" s="117"/>
      <c r="Y129" s="170">
        <f>ROUND(ROUND(F129*J130,0)*M$9,0)</f>
        <v>473</v>
      </c>
      <c r="Z129" s="11"/>
    </row>
    <row r="130" spans="1:26" ht="17.2" customHeight="1" x14ac:dyDescent="0.3">
      <c r="A130" s="7">
        <v>41</v>
      </c>
      <c r="B130" s="9">
        <v>8414</v>
      </c>
      <c r="C130" s="6" t="s">
        <v>703</v>
      </c>
      <c r="D130" s="103"/>
      <c r="E130" s="4"/>
      <c r="F130" s="4"/>
      <c r="G130" s="20"/>
      <c r="H130" s="220"/>
      <c r="I130" s="94" t="s">
        <v>419</v>
      </c>
      <c r="J130" s="114">
        <v>0.96499999999999997</v>
      </c>
      <c r="K130" s="138"/>
      <c r="L130" s="127"/>
      <c r="M130" s="126"/>
      <c r="N130" s="169"/>
      <c r="O130" s="169"/>
      <c r="P130" s="169"/>
      <c r="Q130" s="94"/>
      <c r="R130" s="110"/>
      <c r="S130" s="4"/>
      <c r="T130" s="94"/>
      <c r="U130" s="119"/>
      <c r="V130" s="173" t="s">
        <v>388</v>
      </c>
      <c r="W130" s="50">
        <v>5</v>
      </c>
      <c r="X130" s="143" t="s">
        <v>436</v>
      </c>
      <c r="Y130" s="72">
        <f>ROUND(ROUND(F129*J130,0)*M$9,0)-W130</f>
        <v>468</v>
      </c>
      <c r="Z130" s="16"/>
    </row>
  </sheetData>
  <mergeCells count="75">
    <mergeCell ref="O123:O126"/>
    <mergeCell ref="S125:S126"/>
    <mergeCell ref="D127:D129"/>
    <mergeCell ref="H129:H130"/>
    <mergeCell ref="O111:O114"/>
    <mergeCell ref="S113:S114"/>
    <mergeCell ref="H115:H116"/>
    <mergeCell ref="S117:S118"/>
    <mergeCell ref="N119:N122"/>
    <mergeCell ref="O119:O122"/>
    <mergeCell ref="S121:S122"/>
    <mergeCell ref="O99:O102"/>
    <mergeCell ref="S101:S102"/>
    <mergeCell ref="E103:E105"/>
    <mergeCell ref="S105:S106"/>
    <mergeCell ref="N107:N110"/>
    <mergeCell ref="O107:O110"/>
    <mergeCell ref="S109:S110"/>
    <mergeCell ref="O87:O90"/>
    <mergeCell ref="S89:S90"/>
    <mergeCell ref="H91:H92"/>
    <mergeCell ref="S93:S94"/>
    <mergeCell ref="N95:N98"/>
    <mergeCell ref="O95:O98"/>
    <mergeCell ref="S97:S98"/>
    <mergeCell ref="O75:O78"/>
    <mergeCell ref="S77:S78"/>
    <mergeCell ref="E79:E81"/>
    <mergeCell ref="S81:S82"/>
    <mergeCell ref="N83:N86"/>
    <mergeCell ref="O83:O86"/>
    <mergeCell ref="S85:S86"/>
    <mergeCell ref="O63:O66"/>
    <mergeCell ref="S65:S66"/>
    <mergeCell ref="H67:H68"/>
    <mergeCell ref="S69:S70"/>
    <mergeCell ref="N71:N74"/>
    <mergeCell ref="O71:O74"/>
    <mergeCell ref="S73:S74"/>
    <mergeCell ref="O51:O54"/>
    <mergeCell ref="S53:S54"/>
    <mergeCell ref="E55:E57"/>
    <mergeCell ref="S57:S58"/>
    <mergeCell ref="N59:N62"/>
    <mergeCell ref="O59:O62"/>
    <mergeCell ref="S61:S62"/>
    <mergeCell ref="O39:O42"/>
    <mergeCell ref="S41:S42"/>
    <mergeCell ref="H43:H44"/>
    <mergeCell ref="S45:S46"/>
    <mergeCell ref="N47:N50"/>
    <mergeCell ref="O47:O50"/>
    <mergeCell ref="S49:S50"/>
    <mergeCell ref="O27:O30"/>
    <mergeCell ref="S29:S30"/>
    <mergeCell ref="E31:E33"/>
    <mergeCell ref="S33:S34"/>
    <mergeCell ref="N35:N38"/>
    <mergeCell ref="O35:O38"/>
    <mergeCell ref="S37:S38"/>
    <mergeCell ref="O15:O18"/>
    <mergeCell ref="S17:S18"/>
    <mergeCell ref="H19:H20"/>
    <mergeCell ref="S21:S22"/>
    <mergeCell ref="N23:N26"/>
    <mergeCell ref="O23:O26"/>
    <mergeCell ref="S25:S26"/>
    <mergeCell ref="N11:N14"/>
    <mergeCell ref="O11:O14"/>
    <mergeCell ref="S13:S14"/>
    <mergeCell ref="I5:N5"/>
    <mergeCell ref="D7:D10"/>
    <mergeCell ref="E7:E8"/>
    <mergeCell ref="K7:K10"/>
    <mergeCell ref="S9:S10"/>
  </mergeCells>
  <phoneticPr fontId="1"/>
  <printOptions horizontalCentered="1"/>
  <pageMargins left="0.39370078740157483" right="0.39370078740157483" top="0.78740157480314965" bottom="0.59055118110236227" header="0.51181102362204722" footer="0.31496062992125984"/>
  <pageSetup paperSize="9" scale="46" orientation="portrait" r:id="rId1"/>
  <headerFooter>
    <oddHeader>&amp;R&amp;9自立訓練
（機能訓練）</oddHeader>
    <oddFooter>&amp;C&amp;14&amp;P</oddFooter>
  </headerFooter>
  <rowBreaks count="1" manualBreakCount="1">
    <brk id="78" max="25" man="1"/>
  </rowBreaks>
  <colBreaks count="1" manualBreakCount="1">
    <brk id="26" max="1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0000"/>
    <pageSetUpPr autoPageBreaks="0"/>
  </sheetPr>
  <dimension ref="A1:AB246"/>
  <sheetViews>
    <sheetView showGridLines="0" topLeftCell="A1048540" zoomScaleNormal="100" zoomScaleSheetLayoutView="100" workbookViewId="0"/>
  </sheetViews>
  <sheetFormatPr defaultColWidth="2.3671875" defaultRowHeight="17.2" customHeight="1" x14ac:dyDescent="0.3"/>
  <cols>
    <col min="1" max="1" width="4.62890625" style="38" customWidth="1"/>
    <col min="2" max="2" width="7.62890625" style="38" customWidth="1"/>
    <col min="3" max="3" width="39.62890625" style="25" customWidth="1"/>
    <col min="4" max="5" width="8.62890625" style="38" customWidth="1"/>
    <col min="6" max="7" width="4.1015625" style="25" customWidth="1"/>
    <col min="8" max="8" width="8.62890625" style="38" customWidth="1"/>
    <col min="9" max="9" width="2.62890625" style="51" customWidth="1"/>
    <col min="10" max="10" width="5" style="38" customWidth="1"/>
    <col min="11" max="12" width="8.62890625" style="38" customWidth="1"/>
    <col min="13" max="13" width="2.62890625" style="38" customWidth="1"/>
    <col min="14" max="14" width="5" style="38" customWidth="1"/>
    <col min="15" max="16" width="8.62890625" style="38" customWidth="1"/>
    <col min="17" max="17" width="1.62890625" style="38" customWidth="1"/>
    <col min="18" max="18" width="2.62890625" style="38" customWidth="1"/>
    <col min="19" max="19" width="4.3671875" style="38" customWidth="1"/>
    <col min="20" max="20" width="8.62890625" style="38" customWidth="1"/>
    <col min="21" max="21" width="2.62890625" style="38" customWidth="1"/>
    <col min="22" max="22" width="4" style="38" customWidth="1"/>
    <col min="23" max="23" width="19.62890625" style="38" customWidth="1"/>
    <col min="24" max="24" width="2.47265625" style="38" bestFit="1" customWidth="1"/>
    <col min="25" max="25" width="4.62890625" style="38" customWidth="1"/>
    <col min="26" max="26" width="7" style="38" customWidth="1"/>
    <col min="27" max="27" width="8.62890625" style="38" customWidth="1"/>
    <col min="28" max="28" width="2.734375" style="38" customWidth="1"/>
    <col min="29" max="238" width="9" style="38" customWidth="1"/>
    <col min="239" max="239" width="4.62890625" style="38" customWidth="1"/>
    <col min="240" max="240" width="7.62890625" style="38" customWidth="1"/>
    <col min="241" max="241" width="30.62890625" style="38" customWidth="1"/>
    <col min="242" max="16384" width="2.3671875" style="38"/>
  </cols>
  <sheetData>
    <row r="1" spans="1:28" ht="17.2" customHeight="1" x14ac:dyDescent="0.3">
      <c r="A1" s="37"/>
    </row>
    <row r="2" spans="1:28" ht="17.2" customHeight="1" x14ac:dyDescent="0.3">
      <c r="A2" s="37"/>
    </row>
    <row r="3" spans="1:28" ht="17.2" customHeight="1" x14ac:dyDescent="0.3">
      <c r="A3" s="37"/>
    </row>
    <row r="4" spans="1:28" ht="17.2" customHeight="1" x14ac:dyDescent="0.3">
      <c r="A4" s="37"/>
      <c r="B4" s="182" t="s">
        <v>1071</v>
      </c>
    </row>
    <row r="5" spans="1:28" ht="17.2" customHeight="1" x14ac:dyDescent="0.3">
      <c r="A5" s="24" t="s">
        <v>422</v>
      </c>
      <c r="B5" s="63"/>
      <c r="C5" s="109" t="s">
        <v>14</v>
      </c>
      <c r="D5" s="64"/>
      <c r="E5" s="53"/>
      <c r="F5" s="33"/>
      <c r="G5" s="33"/>
      <c r="H5" s="53"/>
      <c r="I5" s="208" t="s">
        <v>421</v>
      </c>
      <c r="J5" s="208"/>
      <c r="K5" s="208"/>
      <c r="L5" s="208"/>
      <c r="M5" s="208"/>
      <c r="N5" s="208"/>
      <c r="O5" s="208"/>
      <c r="P5" s="65"/>
      <c r="Q5" s="65"/>
      <c r="R5" s="53"/>
      <c r="S5" s="53"/>
      <c r="T5" s="53"/>
      <c r="U5" s="53"/>
      <c r="V5" s="53"/>
      <c r="W5" s="53"/>
      <c r="X5" s="53"/>
      <c r="Y5" s="53"/>
      <c r="Z5" s="23" t="s">
        <v>13</v>
      </c>
      <c r="AA5" s="23" t="s">
        <v>12</v>
      </c>
      <c r="AB5" s="107"/>
    </row>
    <row r="6" spans="1:28" ht="17.2" customHeight="1" x14ac:dyDescent="0.3">
      <c r="A6" s="22" t="s">
        <v>11</v>
      </c>
      <c r="B6" s="21" t="s">
        <v>10</v>
      </c>
      <c r="C6" s="20"/>
      <c r="D6" s="59"/>
      <c r="E6" s="57"/>
      <c r="F6" s="4"/>
      <c r="G6" s="4"/>
      <c r="H6" s="57"/>
      <c r="I6" s="58"/>
      <c r="J6" s="57"/>
      <c r="K6" s="57"/>
      <c r="L6" s="57"/>
      <c r="M6" s="57"/>
      <c r="N6" s="57"/>
      <c r="O6" s="57"/>
      <c r="P6" s="57"/>
      <c r="Q6" s="57"/>
      <c r="R6" s="57"/>
      <c r="S6" s="57"/>
      <c r="T6" s="57"/>
      <c r="U6" s="57"/>
      <c r="V6" s="57"/>
      <c r="W6" s="57"/>
      <c r="X6" s="57"/>
      <c r="Y6" s="57"/>
      <c r="Z6" s="19" t="s">
        <v>1</v>
      </c>
      <c r="AA6" s="19" t="s">
        <v>0</v>
      </c>
      <c r="AB6" s="107"/>
    </row>
    <row r="7" spans="1:28" ht="17.2" customHeight="1" x14ac:dyDescent="0.3">
      <c r="A7" s="7">
        <v>41</v>
      </c>
      <c r="B7" s="9">
        <v>9151</v>
      </c>
      <c r="C7" s="6" t="s">
        <v>1070</v>
      </c>
      <c r="D7" s="214" t="s">
        <v>700</v>
      </c>
      <c r="E7" s="212" t="s">
        <v>699</v>
      </c>
      <c r="F7" s="33"/>
      <c r="G7" s="33"/>
      <c r="H7" s="44"/>
      <c r="I7" s="53"/>
      <c r="J7" s="60"/>
      <c r="K7" s="236" t="s">
        <v>1069</v>
      </c>
      <c r="L7" s="238" t="s">
        <v>390</v>
      </c>
      <c r="M7" s="181"/>
      <c r="N7" s="180"/>
      <c r="O7" s="1"/>
      <c r="P7" s="1"/>
      <c r="Q7" s="1"/>
      <c r="R7" s="1"/>
      <c r="S7" s="45"/>
      <c r="T7" s="44"/>
      <c r="U7" s="47"/>
      <c r="V7" s="147"/>
      <c r="W7" s="48"/>
      <c r="X7" s="48"/>
      <c r="Y7" s="48"/>
      <c r="Z7" s="66">
        <f>ROUND(F9*N8,0)</f>
        <v>557</v>
      </c>
      <c r="AA7" s="11" t="s">
        <v>431</v>
      </c>
    </row>
    <row r="8" spans="1:28" ht="17.2" customHeight="1" x14ac:dyDescent="0.3">
      <c r="A8" s="7">
        <v>41</v>
      </c>
      <c r="B8" s="9">
        <v>9501</v>
      </c>
      <c r="C8" s="6" t="s">
        <v>1068</v>
      </c>
      <c r="D8" s="215"/>
      <c r="E8" s="213"/>
      <c r="F8" s="1"/>
      <c r="G8" s="1"/>
      <c r="H8" s="42"/>
      <c r="I8" s="107"/>
      <c r="J8" s="54"/>
      <c r="K8" s="237"/>
      <c r="L8" s="239"/>
      <c r="M8" s="108" t="s">
        <v>386</v>
      </c>
      <c r="N8" s="116">
        <v>0.7</v>
      </c>
      <c r="O8" s="1"/>
      <c r="P8" s="1"/>
      <c r="Q8" s="1"/>
      <c r="R8" s="1"/>
      <c r="S8" s="41"/>
      <c r="T8" s="40"/>
      <c r="U8" s="94"/>
      <c r="V8" s="114"/>
      <c r="W8" s="172" t="s">
        <v>388</v>
      </c>
      <c r="X8" s="50">
        <v>5</v>
      </c>
      <c r="Y8" s="143" t="s">
        <v>436</v>
      </c>
      <c r="Z8" s="66">
        <f>ROUND(F9*N8,0)-X8</f>
        <v>552</v>
      </c>
      <c r="AA8" s="11"/>
    </row>
    <row r="9" spans="1:28" ht="17.2" customHeight="1" x14ac:dyDescent="0.3">
      <c r="A9" s="7">
        <v>41</v>
      </c>
      <c r="B9" s="9">
        <v>9152</v>
      </c>
      <c r="C9" s="6" t="s">
        <v>1067</v>
      </c>
      <c r="D9" s="215"/>
      <c r="E9" s="213"/>
      <c r="F9" s="112">
        <f>'12自立訓練(機能・基本)'!F9</f>
        <v>795</v>
      </c>
      <c r="G9" s="1" t="s">
        <v>15</v>
      </c>
      <c r="H9" s="42"/>
      <c r="I9" s="107"/>
      <c r="J9" s="54"/>
      <c r="K9" s="237"/>
      <c r="L9" s="239"/>
      <c r="M9" s="133"/>
      <c r="N9" s="135"/>
      <c r="O9" s="1"/>
      <c r="P9" s="1"/>
      <c r="Q9" s="1"/>
      <c r="R9" s="1"/>
      <c r="S9" s="41"/>
      <c r="T9" s="212" t="s">
        <v>534</v>
      </c>
      <c r="U9" s="47" t="s">
        <v>429</v>
      </c>
      <c r="V9" s="120">
        <v>0.95</v>
      </c>
      <c r="W9" s="48"/>
      <c r="X9" s="48"/>
      <c r="Y9" s="48"/>
      <c r="Z9" s="66">
        <f>ROUND(ROUND(F9*N8,0)*V9,0)</f>
        <v>529</v>
      </c>
      <c r="AA9" s="11"/>
    </row>
    <row r="10" spans="1:28" ht="17.2" customHeight="1" x14ac:dyDescent="0.3">
      <c r="A10" s="7">
        <v>41</v>
      </c>
      <c r="B10" s="9">
        <v>9502</v>
      </c>
      <c r="C10" s="6" t="s">
        <v>1066</v>
      </c>
      <c r="D10" s="102"/>
      <c r="E10" s="42"/>
      <c r="F10" s="1"/>
      <c r="G10" s="1"/>
      <c r="H10" s="42"/>
      <c r="I10" s="107"/>
      <c r="J10" s="54"/>
      <c r="K10" s="237"/>
      <c r="L10" s="133"/>
      <c r="M10" s="133"/>
      <c r="N10" s="135"/>
      <c r="O10" s="4"/>
      <c r="P10" s="4"/>
      <c r="Q10" s="4"/>
      <c r="R10" s="4"/>
      <c r="S10" s="20"/>
      <c r="T10" s="223"/>
      <c r="V10" s="54"/>
      <c r="W10" s="172" t="s">
        <v>388</v>
      </c>
      <c r="X10" s="50">
        <v>5</v>
      </c>
      <c r="Y10" s="143" t="s">
        <v>436</v>
      </c>
      <c r="Z10" s="66">
        <f>ROUND(ROUND(F9*N8,0)*V9,0)-X10</f>
        <v>524</v>
      </c>
      <c r="AA10" s="11"/>
    </row>
    <row r="11" spans="1:28" ht="17.2" customHeight="1" x14ac:dyDescent="0.3">
      <c r="A11" s="7">
        <v>41</v>
      </c>
      <c r="B11" s="9">
        <v>9153</v>
      </c>
      <c r="C11" s="6" t="s">
        <v>1065</v>
      </c>
      <c r="D11" s="102"/>
      <c r="E11" s="42"/>
      <c r="F11" s="38"/>
      <c r="G11" s="38"/>
      <c r="H11" s="42"/>
      <c r="I11" s="115"/>
      <c r="J11" s="41"/>
      <c r="K11" s="237"/>
      <c r="L11" s="1"/>
      <c r="N11" s="54"/>
      <c r="O11" s="216" t="s">
        <v>541</v>
      </c>
      <c r="P11" s="212" t="s">
        <v>407</v>
      </c>
      <c r="Q11" s="33"/>
      <c r="R11" s="47"/>
      <c r="S11" s="148"/>
      <c r="T11" s="44"/>
      <c r="U11" s="47"/>
      <c r="V11" s="120"/>
      <c r="W11" s="118"/>
      <c r="X11" s="118"/>
      <c r="Y11" s="118"/>
      <c r="Z11" s="66">
        <f>ROUND(ROUND(F9*N8,0)*S12,0)</f>
        <v>390</v>
      </c>
      <c r="AA11" s="11"/>
    </row>
    <row r="12" spans="1:28" ht="17.2" customHeight="1" x14ac:dyDescent="0.3">
      <c r="A12" s="7">
        <v>41</v>
      </c>
      <c r="B12" s="9">
        <v>9503</v>
      </c>
      <c r="C12" s="6" t="s">
        <v>1064</v>
      </c>
      <c r="D12" s="102"/>
      <c r="E12" s="42"/>
      <c r="F12" s="38"/>
      <c r="G12" s="38"/>
      <c r="H12" s="42"/>
      <c r="I12" s="115"/>
      <c r="J12" s="41"/>
      <c r="K12" s="237"/>
      <c r="L12" s="1"/>
      <c r="M12" s="1"/>
      <c r="N12" s="41"/>
      <c r="O12" s="217"/>
      <c r="P12" s="213"/>
      <c r="Q12" s="1"/>
      <c r="R12" s="108" t="s">
        <v>386</v>
      </c>
      <c r="S12" s="56">
        <v>0.7</v>
      </c>
      <c r="T12" s="40"/>
      <c r="U12" s="94"/>
      <c r="V12" s="119"/>
      <c r="W12" s="168" t="s">
        <v>388</v>
      </c>
      <c r="X12" s="47">
        <v>5</v>
      </c>
      <c r="Y12" s="148" t="s">
        <v>436</v>
      </c>
      <c r="Z12" s="66">
        <f>ROUND(ROUND(F9*N8,0)*S12,0)-X12</f>
        <v>385</v>
      </c>
      <c r="AA12" s="11"/>
    </row>
    <row r="13" spans="1:28" ht="17.2" customHeight="1" x14ac:dyDescent="0.3">
      <c r="A13" s="7">
        <v>41</v>
      </c>
      <c r="B13" s="9">
        <v>9154</v>
      </c>
      <c r="C13" s="6" t="s">
        <v>1063</v>
      </c>
      <c r="D13" s="102"/>
      <c r="E13" s="42"/>
      <c r="F13" s="38"/>
      <c r="G13" s="38"/>
      <c r="H13" s="42"/>
      <c r="I13" s="115"/>
      <c r="J13" s="41"/>
      <c r="K13" s="8"/>
      <c r="L13" s="1"/>
      <c r="M13" s="1"/>
      <c r="N13" s="41"/>
      <c r="O13" s="217"/>
      <c r="P13" s="213"/>
      <c r="Q13" s="1"/>
      <c r="R13" s="108"/>
      <c r="S13" s="56"/>
      <c r="T13" s="212" t="s">
        <v>534</v>
      </c>
      <c r="U13" s="47" t="s">
        <v>386</v>
      </c>
      <c r="V13" s="120">
        <v>0.95</v>
      </c>
      <c r="W13" s="111"/>
      <c r="X13" s="111"/>
      <c r="Y13" s="111"/>
      <c r="Z13" s="72">
        <f>ROUND(ROUND(ROUND(F9*N8,0)*S12,0)*V13,0)</f>
        <v>371</v>
      </c>
      <c r="AA13" s="11"/>
    </row>
    <row r="14" spans="1:28" ht="17.2" customHeight="1" x14ac:dyDescent="0.3">
      <c r="A14" s="7">
        <v>41</v>
      </c>
      <c r="B14" s="9">
        <v>9504</v>
      </c>
      <c r="C14" s="6" t="s">
        <v>1062</v>
      </c>
      <c r="D14" s="102"/>
      <c r="E14" s="42"/>
      <c r="F14" s="38"/>
      <c r="G14" s="38"/>
      <c r="H14" s="42"/>
      <c r="I14" s="115"/>
      <c r="J14" s="41"/>
      <c r="K14" s="8"/>
      <c r="L14" s="1"/>
      <c r="M14" s="1"/>
      <c r="N14" s="41"/>
      <c r="O14" s="217"/>
      <c r="P14" s="223"/>
      <c r="Q14" s="1"/>
      <c r="R14" s="57"/>
      <c r="S14" s="61"/>
      <c r="T14" s="223"/>
      <c r="U14" s="94"/>
      <c r="V14" s="119"/>
      <c r="W14" s="172" t="s">
        <v>388</v>
      </c>
      <c r="X14" s="50">
        <v>5</v>
      </c>
      <c r="Y14" s="143" t="s">
        <v>436</v>
      </c>
      <c r="Z14" s="72">
        <f>ROUND(ROUND(ROUND(F9*N8,0)*S12,0)*V13,0)-X14</f>
        <v>366</v>
      </c>
      <c r="AA14" s="11"/>
    </row>
    <row r="15" spans="1:28" ht="17.2" customHeight="1" x14ac:dyDescent="0.3">
      <c r="A15" s="7">
        <v>41</v>
      </c>
      <c r="B15" s="9">
        <v>9505</v>
      </c>
      <c r="C15" s="6" t="s">
        <v>1061</v>
      </c>
      <c r="D15" s="102"/>
      <c r="E15" s="42"/>
      <c r="F15" s="38"/>
      <c r="G15" s="38"/>
      <c r="H15" s="42"/>
      <c r="I15" s="115"/>
      <c r="J15" s="41"/>
      <c r="K15" s="8"/>
      <c r="L15" s="1"/>
      <c r="M15" s="1"/>
      <c r="N15" s="41"/>
      <c r="O15" s="179"/>
      <c r="P15" s="212" t="s">
        <v>389</v>
      </c>
      <c r="Q15" s="33"/>
      <c r="R15" s="47"/>
      <c r="S15" s="148"/>
      <c r="T15" s="44"/>
      <c r="U15" s="47"/>
      <c r="V15" s="120"/>
      <c r="W15" s="118"/>
      <c r="X15" s="118"/>
      <c r="Y15" s="118"/>
      <c r="Z15" s="66">
        <f>ROUND(ROUND(F9*N8,0)*S16,0)</f>
        <v>279</v>
      </c>
      <c r="AA15" s="11"/>
    </row>
    <row r="16" spans="1:28" ht="17.2" customHeight="1" x14ac:dyDescent="0.3">
      <c r="A16" s="7">
        <v>41</v>
      </c>
      <c r="B16" s="9">
        <v>9506</v>
      </c>
      <c r="C16" s="6" t="s">
        <v>1060</v>
      </c>
      <c r="D16" s="102"/>
      <c r="E16" s="42"/>
      <c r="F16" s="38"/>
      <c r="G16" s="38"/>
      <c r="H16" s="42"/>
      <c r="I16" s="115"/>
      <c r="J16" s="41"/>
      <c r="K16" s="8"/>
      <c r="L16" s="1"/>
      <c r="M16" s="1"/>
      <c r="N16" s="41"/>
      <c r="O16" s="179"/>
      <c r="P16" s="213"/>
      <c r="Q16" s="1"/>
      <c r="R16" s="108" t="s">
        <v>386</v>
      </c>
      <c r="S16" s="56">
        <v>0.5</v>
      </c>
      <c r="T16" s="40"/>
      <c r="U16" s="94"/>
      <c r="V16" s="119"/>
      <c r="W16" s="168" t="s">
        <v>388</v>
      </c>
      <c r="X16" s="47">
        <v>5</v>
      </c>
      <c r="Y16" s="148" t="s">
        <v>436</v>
      </c>
      <c r="Z16" s="66">
        <f>ROUND(ROUND(F9*N8,0)*S16,0)-X16</f>
        <v>274</v>
      </c>
      <c r="AA16" s="11"/>
    </row>
    <row r="17" spans="1:27" ht="17.2" customHeight="1" x14ac:dyDescent="0.3">
      <c r="A17" s="7">
        <v>41</v>
      </c>
      <c r="B17" s="9">
        <v>9507</v>
      </c>
      <c r="C17" s="6" t="s">
        <v>1059</v>
      </c>
      <c r="D17" s="102"/>
      <c r="E17" s="42"/>
      <c r="F17" s="38"/>
      <c r="G17" s="38"/>
      <c r="H17" s="42"/>
      <c r="I17" s="115"/>
      <c r="J17" s="41"/>
      <c r="K17" s="8"/>
      <c r="L17" s="1"/>
      <c r="M17" s="1"/>
      <c r="N17" s="41"/>
      <c r="O17" s="179"/>
      <c r="P17" s="213"/>
      <c r="Q17" s="1"/>
      <c r="R17" s="108"/>
      <c r="S17" s="56"/>
      <c r="T17" s="212" t="s">
        <v>534</v>
      </c>
      <c r="U17" s="47" t="s">
        <v>386</v>
      </c>
      <c r="V17" s="120">
        <v>0.95</v>
      </c>
      <c r="W17" s="111"/>
      <c r="X17" s="111"/>
      <c r="Y17" s="111"/>
      <c r="Z17" s="72">
        <f>ROUND(ROUND(ROUND(F9*N8,0)*S16,0)*V17,0)</f>
        <v>265</v>
      </c>
      <c r="AA17" s="11"/>
    </row>
    <row r="18" spans="1:27" ht="17.2" customHeight="1" x14ac:dyDescent="0.3">
      <c r="A18" s="7">
        <v>41</v>
      </c>
      <c r="B18" s="9">
        <v>9508</v>
      </c>
      <c r="C18" s="6" t="s">
        <v>1058</v>
      </c>
      <c r="D18" s="102"/>
      <c r="E18" s="42"/>
      <c r="F18" s="107"/>
      <c r="G18" s="54"/>
      <c r="H18" s="42"/>
      <c r="I18" s="115"/>
      <c r="J18" s="41"/>
      <c r="K18" s="8"/>
      <c r="L18" s="1"/>
      <c r="M18" s="1"/>
      <c r="N18" s="41"/>
      <c r="O18" s="178"/>
      <c r="P18" s="223"/>
      <c r="Q18" s="4"/>
      <c r="R18" s="57"/>
      <c r="S18" s="61"/>
      <c r="T18" s="223"/>
      <c r="U18" s="94"/>
      <c r="V18" s="119"/>
      <c r="W18" s="172" t="s">
        <v>388</v>
      </c>
      <c r="X18" s="50">
        <v>5</v>
      </c>
      <c r="Y18" s="143" t="s">
        <v>436</v>
      </c>
      <c r="Z18" s="72">
        <f>ROUND(ROUND(ROUND(F9*N8,0)*S16,0)*V17,0)-X18</f>
        <v>260</v>
      </c>
      <c r="AA18" s="11"/>
    </row>
    <row r="19" spans="1:27" ht="17.2" customHeight="1" x14ac:dyDescent="0.3">
      <c r="A19" s="7">
        <v>41</v>
      </c>
      <c r="B19" s="9">
        <v>9509</v>
      </c>
      <c r="C19" s="6" t="s">
        <v>1057</v>
      </c>
      <c r="D19" s="102"/>
      <c r="E19" s="42"/>
      <c r="H19" s="42"/>
      <c r="I19" s="107"/>
      <c r="J19" s="54"/>
      <c r="K19" s="8"/>
      <c r="L19" s="238" t="s">
        <v>389</v>
      </c>
      <c r="M19" s="184"/>
      <c r="N19" s="183"/>
      <c r="O19" s="1"/>
      <c r="P19" s="1"/>
      <c r="Q19" s="1"/>
      <c r="R19" s="1"/>
      <c r="S19" s="45"/>
      <c r="T19" s="44"/>
      <c r="U19" s="47"/>
      <c r="V19" s="147"/>
      <c r="W19" s="48"/>
      <c r="X19" s="48"/>
      <c r="Y19" s="48"/>
      <c r="Z19" s="66">
        <f>ROUND(F9*N20,0)</f>
        <v>398</v>
      </c>
      <c r="AA19" s="11"/>
    </row>
    <row r="20" spans="1:27" ht="17.2" customHeight="1" x14ac:dyDescent="0.3">
      <c r="A20" s="7">
        <v>41</v>
      </c>
      <c r="B20" s="9">
        <v>9510</v>
      </c>
      <c r="C20" s="6" t="s">
        <v>1056</v>
      </c>
      <c r="D20" s="102"/>
      <c r="E20" s="42"/>
      <c r="F20" s="115"/>
      <c r="G20" s="1"/>
      <c r="H20" s="42"/>
      <c r="I20" s="107"/>
      <c r="J20" s="54"/>
      <c r="K20" s="142"/>
      <c r="L20" s="239"/>
      <c r="M20" s="108" t="s">
        <v>386</v>
      </c>
      <c r="N20" s="56">
        <v>0.5</v>
      </c>
      <c r="O20" s="1"/>
      <c r="P20" s="1"/>
      <c r="Q20" s="1"/>
      <c r="R20" s="1"/>
      <c r="S20" s="41"/>
      <c r="T20" s="40"/>
      <c r="U20" s="94"/>
      <c r="V20" s="114"/>
      <c r="W20" s="172" t="s">
        <v>388</v>
      </c>
      <c r="X20" s="50">
        <v>5</v>
      </c>
      <c r="Y20" s="143" t="s">
        <v>436</v>
      </c>
      <c r="Z20" s="66">
        <f>ROUND(F9*N20,0)-X20</f>
        <v>393</v>
      </c>
      <c r="AA20" s="11"/>
    </row>
    <row r="21" spans="1:27" ht="17.2" customHeight="1" x14ac:dyDescent="0.3">
      <c r="A21" s="7">
        <v>41</v>
      </c>
      <c r="B21" s="9">
        <v>9511</v>
      </c>
      <c r="C21" s="6" t="s">
        <v>1055</v>
      </c>
      <c r="D21" s="102"/>
      <c r="E21" s="42"/>
      <c r="F21" s="115"/>
      <c r="G21" s="1"/>
      <c r="H21" s="42"/>
      <c r="I21" s="107"/>
      <c r="J21" s="54"/>
      <c r="K21" s="142"/>
      <c r="L21" s="239"/>
      <c r="M21" s="133"/>
      <c r="N21" s="135"/>
      <c r="O21" s="1"/>
      <c r="P21" s="1"/>
      <c r="Q21" s="1"/>
      <c r="R21" s="1"/>
      <c r="S21" s="41"/>
      <c r="T21" s="212" t="s">
        <v>534</v>
      </c>
      <c r="U21" s="47" t="s">
        <v>386</v>
      </c>
      <c r="V21" s="120">
        <v>0.95</v>
      </c>
      <c r="W21" s="48"/>
      <c r="X21" s="48"/>
      <c r="Y21" s="48"/>
      <c r="Z21" s="66">
        <f>ROUND(ROUND(F9*N20,0)*V21,0)</f>
        <v>378</v>
      </c>
      <c r="AA21" s="11"/>
    </row>
    <row r="22" spans="1:27" ht="17.2" customHeight="1" x14ac:dyDescent="0.3">
      <c r="A22" s="7">
        <v>41</v>
      </c>
      <c r="B22" s="9">
        <v>9512</v>
      </c>
      <c r="C22" s="6" t="s">
        <v>1054</v>
      </c>
      <c r="D22" s="102"/>
      <c r="E22" s="42"/>
      <c r="F22" s="115"/>
      <c r="G22" s="1"/>
      <c r="H22" s="42"/>
      <c r="I22" s="107"/>
      <c r="J22" s="54"/>
      <c r="K22" s="142"/>
      <c r="L22" s="139"/>
      <c r="M22" s="133"/>
      <c r="N22" s="135"/>
      <c r="O22" s="4"/>
      <c r="P22" s="4"/>
      <c r="Q22" s="4"/>
      <c r="R22" s="4"/>
      <c r="S22" s="20"/>
      <c r="T22" s="223"/>
      <c r="U22" s="57"/>
      <c r="V22" s="61"/>
      <c r="W22" s="172" t="s">
        <v>388</v>
      </c>
      <c r="X22" s="50">
        <v>5</v>
      </c>
      <c r="Y22" s="143" t="s">
        <v>436</v>
      </c>
      <c r="Z22" s="66">
        <f>ROUND(ROUND(F9*N20,0)*V21,0)-X22</f>
        <v>373</v>
      </c>
      <c r="AA22" s="11"/>
    </row>
    <row r="23" spans="1:27" ht="17.2" customHeight="1" x14ac:dyDescent="0.3">
      <c r="A23" s="7">
        <v>41</v>
      </c>
      <c r="B23" s="9">
        <v>9513</v>
      </c>
      <c r="C23" s="6" t="s">
        <v>1053</v>
      </c>
      <c r="D23" s="102"/>
      <c r="E23" s="42"/>
      <c r="F23" s="115"/>
      <c r="G23" s="38"/>
      <c r="H23" s="42"/>
      <c r="I23" s="115"/>
      <c r="J23" s="41"/>
      <c r="K23" s="8"/>
      <c r="L23" s="42"/>
      <c r="M23" s="1"/>
      <c r="N23" s="41"/>
      <c r="O23" s="216" t="s">
        <v>541</v>
      </c>
      <c r="P23" s="212" t="s">
        <v>390</v>
      </c>
      <c r="Q23" s="33"/>
      <c r="R23" s="47"/>
      <c r="S23" s="148"/>
      <c r="T23" s="44"/>
      <c r="U23" s="47"/>
      <c r="V23" s="120"/>
      <c r="W23" s="118"/>
      <c r="X23" s="118"/>
      <c r="Y23" s="118"/>
      <c r="Z23" s="66">
        <f>ROUND(ROUND(F9*N20,0)*S24,0)</f>
        <v>279</v>
      </c>
      <c r="AA23" s="11"/>
    </row>
    <row r="24" spans="1:27" ht="17.2" customHeight="1" x14ac:dyDescent="0.3">
      <c r="A24" s="7">
        <v>41</v>
      </c>
      <c r="B24" s="9">
        <v>9514</v>
      </c>
      <c r="C24" s="6" t="s">
        <v>1052</v>
      </c>
      <c r="D24" s="102"/>
      <c r="E24" s="42"/>
      <c r="F24" s="115"/>
      <c r="G24" s="38"/>
      <c r="H24" s="42"/>
      <c r="I24" s="115"/>
      <c r="J24" s="41"/>
      <c r="K24" s="8"/>
      <c r="L24" s="42"/>
      <c r="M24" s="1"/>
      <c r="N24" s="41"/>
      <c r="O24" s="217"/>
      <c r="P24" s="213"/>
      <c r="Q24" s="1"/>
      <c r="R24" s="108" t="s">
        <v>386</v>
      </c>
      <c r="S24" s="56">
        <v>0.7</v>
      </c>
      <c r="T24" s="40"/>
      <c r="U24" s="94"/>
      <c r="V24" s="119"/>
      <c r="W24" s="168" t="s">
        <v>388</v>
      </c>
      <c r="X24" s="47">
        <v>5</v>
      </c>
      <c r="Y24" s="148" t="s">
        <v>436</v>
      </c>
      <c r="Z24" s="66">
        <f>ROUND(ROUND(F9*N20,0)*S24,0)-X24</f>
        <v>274</v>
      </c>
      <c r="AA24" s="11"/>
    </row>
    <row r="25" spans="1:27" ht="17.2" customHeight="1" x14ac:dyDescent="0.3">
      <c r="A25" s="7">
        <v>41</v>
      </c>
      <c r="B25" s="9">
        <v>9515</v>
      </c>
      <c r="C25" s="6" t="s">
        <v>1051</v>
      </c>
      <c r="D25" s="102"/>
      <c r="E25" s="42"/>
      <c r="F25" s="115"/>
      <c r="G25" s="38"/>
      <c r="H25" s="42"/>
      <c r="I25" s="115"/>
      <c r="J25" s="41"/>
      <c r="K25" s="8"/>
      <c r="L25" s="42"/>
      <c r="M25" s="1"/>
      <c r="N25" s="41"/>
      <c r="O25" s="217"/>
      <c r="P25" s="213"/>
      <c r="Q25" s="1"/>
      <c r="R25" s="108"/>
      <c r="S25" s="56"/>
      <c r="T25" s="212" t="s">
        <v>534</v>
      </c>
      <c r="U25" s="47" t="s">
        <v>386</v>
      </c>
      <c r="V25" s="120">
        <v>0.95</v>
      </c>
      <c r="W25" s="111"/>
      <c r="X25" s="111"/>
      <c r="Y25" s="111"/>
      <c r="Z25" s="72">
        <f>ROUND(ROUND(ROUND(F9*N20,0)*S24,0)*V25,0)</f>
        <v>265</v>
      </c>
      <c r="AA25" s="11"/>
    </row>
    <row r="26" spans="1:27" ht="17.2" customHeight="1" x14ac:dyDescent="0.3">
      <c r="A26" s="7">
        <v>41</v>
      </c>
      <c r="B26" s="9">
        <v>9516</v>
      </c>
      <c r="C26" s="6" t="s">
        <v>1050</v>
      </c>
      <c r="D26" s="102"/>
      <c r="E26" s="42"/>
      <c r="F26" s="115"/>
      <c r="G26" s="38"/>
      <c r="H26" s="42"/>
      <c r="I26" s="115"/>
      <c r="J26" s="41"/>
      <c r="K26" s="8"/>
      <c r="L26" s="42"/>
      <c r="M26" s="1"/>
      <c r="N26" s="41"/>
      <c r="O26" s="217"/>
      <c r="P26" s="223"/>
      <c r="Q26" s="1"/>
      <c r="R26" s="57"/>
      <c r="S26" s="61"/>
      <c r="T26" s="223"/>
      <c r="U26" s="94"/>
      <c r="V26" s="119"/>
      <c r="W26" s="172" t="s">
        <v>388</v>
      </c>
      <c r="X26" s="50">
        <v>5</v>
      </c>
      <c r="Y26" s="143" t="s">
        <v>436</v>
      </c>
      <c r="Z26" s="72">
        <f>ROUND(ROUND(ROUND(F9*N20,0)*S24,0)*V25,0)-X26</f>
        <v>260</v>
      </c>
      <c r="AA26" s="11"/>
    </row>
    <row r="27" spans="1:27" ht="17.2" customHeight="1" x14ac:dyDescent="0.3">
      <c r="A27" s="7">
        <v>41</v>
      </c>
      <c r="B27" s="9">
        <v>9517</v>
      </c>
      <c r="C27" s="6" t="s">
        <v>1049</v>
      </c>
      <c r="D27" s="102"/>
      <c r="E27" s="42"/>
      <c r="F27" s="115"/>
      <c r="G27" s="38"/>
      <c r="H27" s="42"/>
      <c r="I27" s="115"/>
      <c r="J27" s="41"/>
      <c r="K27" s="8"/>
      <c r="L27" s="42"/>
      <c r="M27" s="1"/>
      <c r="N27" s="41"/>
      <c r="O27" s="179"/>
      <c r="P27" s="212" t="s">
        <v>389</v>
      </c>
      <c r="Q27" s="33"/>
      <c r="R27" s="47"/>
      <c r="S27" s="148"/>
      <c r="T27" s="44"/>
      <c r="U27" s="47"/>
      <c r="V27" s="120"/>
      <c r="W27" s="118"/>
      <c r="X27" s="118"/>
      <c r="Y27" s="118"/>
      <c r="Z27" s="66">
        <f>ROUND(ROUND(F9*N20,0)*S28,0)</f>
        <v>199</v>
      </c>
      <c r="AA27" s="11"/>
    </row>
    <row r="28" spans="1:27" ht="17.2" customHeight="1" x14ac:dyDescent="0.3">
      <c r="A28" s="7">
        <v>41</v>
      </c>
      <c r="B28" s="9">
        <v>9518</v>
      </c>
      <c r="C28" s="6" t="s">
        <v>1048</v>
      </c>
      <c r="D28" s="102"/>
      <c r="E28" s="42"/>
      <c r="F28" s="115"/>
      <c r="G28" s="38"/>
      <c r="H28" s="42"/>
      <c r="I28" s="115"/>
      <c r="J28" s="41"/>
      <c r="K28" s="8"/>
      <c r="L28" s="42"/>
      <c r="M28" s="1"/>
      <c r="N28" s="41"/>
      <c r="O28" s="179"/>
      <c r="P28" s="213"/>
      <c r="Q28" s="1"/>
      <c r="R28" s="108" t="s">
        <v>386</v>
      </c>
      <c r="S28" s="56">
        <v>0.5</v>
      </c>
      <c r="T28" s="40"/>
      <c r="U28" s="94"/>
      <c r="V28" s="119"/>
      <c r="W28" s="168" t="s">
        <v>388</v>
      </c>
      <c r="X28" s="47">
        <v>5</v>
      </c>
      <c r="Y28" s="148" t="s">
        <v>436</v>
      </c>
      <c r="Z28" s="66">
        <f>ROUND(ROUND(F9*N20,0)*S28,0)-X28</f>
        <v>194</v>
      </c>
      <c r="AA28" s="11"/>
    </row>
    <row r="29" spans="1:27" ht="17.2" customHeight="1" x14ac:dyDescent="0.3">
      <c r="A29" s="7">
        <v>41</v>
      </c>
      <c r="B29" s="9">
        <v>9519</v>
      </c>
      <c r="C29" s="6" t="s">
        <v>1047</v>
      </c>
      <c r="D29" s="102"/>
      <c r="E29" s="42"/>
      <c r="F29" s="115"/>
      <c r="G29" s="38"/>
      <c r="H29" s="42"/>
      <c r="I29" s="115"/>
      <c r="J29" s="41"/>
      <c r="K29" s="8"/>
      <c r="L29" s="42"/>
      <c r="M29" s="1"/>
      <c r="N29" s="41"/>
      <c r="O29" s="179"/>
      <c r="P29" s="213"/>
      <c r="Q29" s="1"/>
      <c r="R29" s="108"/>
      <c r="S29" s="56"/>
      <c r="T29" s="212" t="s">
        <v>534</v>
      </c>
      <c r="U29" s="47" t="s">
        <v>386</v>
      </c>
      <c r="V29" s="120">
        <v>0.95</v>
      </c>
      <c r="W29" s="111"/>
      <c r="X29" s="111"/>
      <c r="Y29" s="111"/>
      <c r="Z29" s="72">
        <f>ROUND(ROUND(ROUND(F9*N20,0)*S28,0)*V29,0)</f>
        <v>189</v>
      </c>
      <c r="AA29" s="11"/>
    </row>
    <row r="30" spans="1:27" ht="17.2" customHeight="1" x14ac:dyDescent="0.3">
      <c r="A30" s="7">
        <v>41</v>
      </c>
      <c r="B30" s="9">
        <v>9520</v>
      </c>
      <c r="C30" s="6" t="s">
        <v>1046</v>
      </c>
      <c r="D30" s="102"/>
      <c r="E30" s="42"/>
      <c r="F30" s="115"/>
      <c r="G30" s="54"/>
      <c r="H30" s="40"/>
      <c r="I30" s="27"/>
      <c r="J30" s="20"/>
      <c r="K30" s="8"/>
      <c r="L30" s="40"/>
      <c r="M30" s="4"/>
      <c r="N30" s="20"/>
      <c r="O30" s="178"/>
      <c r="P30" s="223"/>
      <c r="Q30" s="4"/>
      <c r="R30" s="57"/>
      <c r="S30" s="61"/>
      <c r="T30" s="223"/>
      <c r="U30" s="94"/>
      <c r="V30" s="119"/>
      <c r="W30" s="172" t="s">
        <v>388</v>
      </c>
      <c r="X30" s="50">
        <v>5</v>
      </c>
      <c r="Y30" s="143" t="s">
        <v>436</v>
      </c>
      <c r="Z30" s="72">
        <f>ROUND(ROUND(ROUND(F9*N20,0)*S28,0)*V29,0)-X30</f>
        <v>184</v>
      </c>
      <c r="AA30" s="11"/>
    </row>
    <row r="31" spans="1:27" ht="17.2" customHeight="1" x14ac:dyDescent="0.3">
      <c r="A31" s="31">
        <v>41</v>
      </c>
      <c r="B31" s="9">
        <v>9155</v>
      </c>
      <c r="C31" s="6" t="s">
        <v>1045</v>
      </c>
      <c r="D31" s="102"/>
      <c r="E31" s="42"/>
      <c r="F31" s="115"/>
      <c r="G31" s="1"/>
      <c r="H31" s="218" t="s">
        <v>528</v>
      </c>
      <c r="I31" s="107"/>
      <c r="J31" s="54"/>
      <c r="K31" s="142"/>
      <c r="L31" s="238" t="s">
        <v>390</v>
      </c>
      <c r="M31" s="181"/>
      <c r="N31" s="180"/>
      <c r="O31" s="1"/>
      <c r="P31" s="1"/>
      <c r="Q31" s="1"/>
      <c r="R31" s="1"/>
      <c r="S31" s="41"/>
      <c r="T31" s="44"/>
      <c r="U31" s="47"/>
      <c r="V31" s="147"/>
      <c r="W31" s="48"/>
      <c r="X31" s="48"/>
      <c r="Y31" s="48"/>
      <c r="Z31" s="66">
        <f>ROUND(ROUND(F9*J33,0)*N32,0)</f>
        <v>537</v>
      </c>
      <c r="AA31" s="11"/>
    </row>
    <row r="32" spans="1:27" ht="17.2" customHeight="1" x14ac:dyDescent="0.3">
      <c r="A32" s="7">
        <v>41</v>
      </c>
      <c r="B32" s="9">
        <v>9521</v>
      </c>
      <c r="C32" s="6" t="s">
        <v>1044</v>
      </c>
      <c r="D32" s="102"/>
      <c r="E32" s="42"/>
      <c r="F32" s="1"/>
      <c r="G32" s="1"/>
      <c r="H32" s="219"/>
      <c r="I32" s="107"/>
      <c r="J32" s="54"/>
      <c r="K32" s="142"/>
      <c r="L32" s="239"/>
      <c r="M32" s="108" t="s">
        <v>386</v>
      </c>
      <c r="N32" s="116">
        <v>0.7</v>
      </c>
      <c r="O32" s="1"/>
      <c r="P32" s="1"/>
      <c r="Q32" s="1"/>
      <c r="R32" s="1"/>
      <c r="S32" s="41"/>
      <c r="T32" s="40"/>
      <c r="U32" s="94"/>
      <c r="V32" s="114"/>
      <c r="W32" s="172" t="s">
        <v>388</v>
      </c>
      <c r="X32" s="50">
        <v>5</v>
      </c>
      <c r="Y32" s="143" t="s">
        <v>436</v>
      </c>
      <c r="Z32" s="66">
        <f>ROUND(ROUND(F9*J33,0)*N32,0)-X32</f>
        <v>532</v>
      </c>
      <c r="AA32" s="11"/>
    </row>
    <row r="33" spans="1:27" ht="17.2" customHeight="1" x14ac:dyDescent="0.3">
      <c r="A33" s="7">
        <v>41</v>
      </c>
      <c r="B33" s="9">
        <v>9156</v>
      </c>
      <c r="C33" s="6" t="s">
        <v>1043</v>
      </c>
      <c r="D33" s="102"/>
      <c r="E33" s="42"/>
      <c r="F33" s="1"/>
      <c r="G33" s="1"/>
      <c r="H33" s="219"/>
      <c r="I33" s="108" t="s">
        <v>386</v>
      </c>
      <c r="J33" s="116">
        <v>0.96499999999999997</v>
      </c>
      <c r="K33" s="142"/>
      <c r="L33" s="239"/>
      <c r="M33" s="133"/>
      <c r="N33" s="135"/>
      <c r="O33" s="1"/>
      <c r="P33" s="1"/>
      <c r="Q33" s="1"/>
      <c r="R33" s="1"/>
      <c r="S33" s="41"/>
      <c r="T33" s="212" t="s">
        <v>534</v>
      </c>
      <c r="U33" s="47" t="s">
        <v>386</v>
      </c>
      <c r="V33" s="120">
        <v>0.95</v>
      </c>
      <c r="W33" s="48"/>
      <c r="X33" s="48"/>
      <c r="Y33" s="48"/>
      <c r="Z33" s="66">
        <f>ROUND(ROUND(ROUND(F9*J33,0)*N32,0)*V33,0)</f>
        <v>510</v>
      </c>
      <c r="AA33" s="11"/>
    </row>
    <row r="34" spans="1:27" ht="17.2" customHeight="1" x14ac:dyDescent="0.3">
      <c r="A34" s="7">
        <v>41</v>
      </c>
      <c r="B34" s="9">
        <v>9522</v>
      </c>
      <c r="C34" s="6" t="s">
        <v>1042</v>
      </c>
      <c r="D34" s="102"/>
      <c r="E34" s="42"/>
      <c r="F34" s="1"/>
      <c r="G34" s="1"/>
      <c r="H34" s="219"/>
      <c r="I34" s="107"/>
      <c r="J34" s="54"/>
      <c r="K34" s="142"/>
      <c r="L34" s="133"/>
      <c r="M34" s="133"/>
      <c r="N34" s="135"/>
      <c r="O34" s="4"/>
      <c r="P34" s="4"/>
      <c r="Q34" s="4"/>
      <c r="R34" s="4"/>
      <c r="S34" s="20"/>
      <c r="T34" s="223"/>
      <c r="V34" s="61"/>
      <c r="W34" s="172" t="s">
        <v>388</v>
      </c>
      <c r="X34" s="50">
        <v>5</v>
      </c>
      <c r="Y34" s="143" t="s">
        <v>436</v>
      </c>
      <c r="Z34" s="66">
        <f>ROUND(ROUND(ROUND(F9*J33,0)*N32,0)*V33,0)-X34</f>
        <v>505</v>
      </c>
      <c r="AA34" s="11"/>
    </row>
    <row r="35" spans="1:27" ht="17.2" customHeight="1" x14ac:dyDescent="0.3">
      <c r="A35" s="7">
        <v>41</v>
      </c>
      <c r="B35" s="9">
        <v>9157</v>
      </c>
      <c r="C35" s="6" t="s">
        <v>1041</v>
      </c>
      <c r="D35" s="102"/>
      <c r="E35" s="42"/>
      <c r="F35" s="38"/>
      <c r="G35" s="38"/>
      <c r="H35" s="219"/>
      <c r="I35" s="115"/>
      <c r="J35" s="41"/>
      <c r="K35" s="8"/>
      <c r="L35" s="1"/>
      <c r="N35" s="54"/>
      <c r="O35" s="216" t="s">
        <v>541</v>
      </c>
      <c r="P35" s="212" t="s">
        <v>390</v>
      </c>
      <c r="Q35" s="33"/>
      <c r="R35" s="47"/>
      <c r="S35" s="148"/>
      <c r="T35" s="44"/>
      <c r="U35" s="47"/>
      <c r="V35" s="120"/>
      <c r="W35" s="118"/>
      <c r="X35" s="118"/>
      <c r="Y35" s="118"/>
      <c r="Z35" s="66">
        <f>ROUND(ROUND(ROUND(F9*J33,0)*N32,0)*S36,0)</f>
        <v>376</v>
      </c>
      <c r="AA35" s="11"/>
    </row>
    <row r="36" spans="1:27" ht="17.2" customHeight="1" x14ac:dyDescent="0.3">
      <c r="A36" s="7">
        <v>41</v>
      </c>
      <c r="B36" s="9">
        <v>9523</v>
      </c>
      <c r="C36" s="6" t="s">
        <v>1040</v>
      </c>
      <c r="D36" s="102"/>
      <c r="E36" s="42"/>
      <c r="F36" s="38"/>
      <c r="G36" s="38"/>
      <c r="H36" s="219"/>
      <c r="I36" s="115"/>
      <c r="J36" s="41"/>
      <c r="K36" s="8"/>
      <c r="L36" s="1"/>
      <c r="M36" s="1"/>
      <c r="N36" s="41"/>
      <c r="O36" s="217"/>
      <c r="P36" s="213"/>
      <c r="Q36" s="1"/>
      <c r="R36" s="108" t="s">
        <v>386</v>
      </c>
      <c r="S36" s="56">
        <v>0.7</v>
      </c>
      <c r="T36" s="40"/>
      <c r="U36" s="94"/>
      <c r="V36" s="119"/>
      <c r="W36" s="168" t="s">
        <v>388</v>
      </c>
      <c r="X36" s="47">
        <v>5</v>
      </c>
      <c r="Y36" s="148" t="s">
        <v>436</v>
      </c>
      <c r="Z36" s="66">
        <f>ROUND(ROUND(ROUND(F9*J33,0)*N32,0)*S36,0)-X36</f>
        <v>371</v>
      </c>
      <c r="AA36" s="11"/>
    </row>
    <row r="37" spans="1:27" ht="17.2" customHeight="1" x14ac:dyDescent="0.3">
      <c r="A37" s="7">
        <v>41</v>
      </c>
      <c r="B37" s="9">
        <v>9158</v>
      </c>
      <c r="C37" s="6" t="s">
        <v>1039</v>
      </c>
      <c r="D37" s="102"/>
      <c r="E37" s="42"/>
      <c r="F37" s="38"/>
      <c r="G37" s="38"/>
      <c r="H37" s="42"/>
      <c r="I37" s="115"/>
      <c r="J37" s="41"/>
      <c r="K37" s="8"/>
      <c r="L37" s="1"/>
      <c r="M37" s="1"/>
      <c r="N37" s="41"/>
      <c r="O37" s="217"/>
      <c r="P37" s="213"/>
      <c r="Q37" s="1"/>
      <c r="R37" s="108"/>
      <c r="S37" s="56"/>
      <c r="T37" s="212" t="s">
        <v>534</v>
      </c>
      <c r="U37" s="47" t="s">
        <v>386</v>
      </c>
      <c r="V37" s="120">
        <v>0.95</v>
      </c>
      <c r="W37" s="111"/>
      <c r="X37" s="111"/>
      <c r="Y37" s="111"/>
      <c r="Z37" s="72">
        <f>ROUND(ROUND(ROUND(ROUND(F9*J33,0)*N32,0)*S36,0)*V37,0)</f>
        <v>357</v>
      </c>
      <c r="AA37" s="11"/>
    </row>
    <row r="38" spans="1:27" ht="17.2" customHeight="1" x14ac:dyDescent="0.3">
      <c r="A38" s="7">
        <v>41</v>
      </c>
      <c r="B38" s="9">
        <v>9524</v>
      </c>
      <c r="C38" s="6" t="s">
        <v>1038</v>
      </c>
      <c r="D38" s="102"/>
      <c r="E38" s="42"/>
      <c r="F38" s="38"/>
      <c r="G38" s="38"/>
      <c r="H38" s="42"/>
      <c r="I38" s="115"/>
      <c r="J38" s="41"/>
      <c r="K38" s="8"/>
      <c r="L38" s="1"/>
      <c r="M38" s="1"/>
      <c r="N38" s="41"/>
      <c r="O38" s="217"/>
      <c r="P38" s="223"/>
      <c r="Q38" s="1"/>
      <c r="R38" s="57"/>
      <c r="S38" s="61"/>
      <c r="T38" s="223"/>
      <c r="U38" s="94"/>
      <c r="V38" s="119"/>
      <c r="W38" s="172" t="s">
        <v>388</v>
      </c>
      <c r="X38" s="50">
        <v>5</v>
      </c>
      <c r="Y38" s="143" t="s">
        <v>436</v>
      </c>
      <c r="Z38" s="72">
        <f>ROUND(ROUND(ROUND(ROUND(F9*J33,0)*N32,0)*S36,0)*V37,0)-X38</f>
        <v>352</v>
      </c>
      <c r="AA38" s="11"/>
    </row>
    <row r="39" spans="1:27" ht="17.2" customHeight="1" x14ac:dyDescent="0.3">
      <c r="A39" s="7">
        <v>41</v>
      </c>
      <c r="B39" s="9">
        <v>9525</v>
      </c>
      <c r="C39" s="6" t="s">
        <v>1037</v>
      </c>
      <c r="D39" s="102"/>
      <c r="E39" s="42"/>
      <c r="F39" s="38"/>
      <c r="G39" s="38"/>
      <c r="H39" s="42"/>
      <c r="I39" s="115"/>
      <c r="J39" s="41"/>
      <c r="K39" s="8"/>
      <c r="L39" s="1"/>
      <c r="M39" s="1"/>
      <c r="N39" s="41"/>
      <c r="O39" s="179"/>
      <c r="P39" s="212" t="s">
        <v>389</v>
      </c>
      <c r="Q39" s="33"/>
      <c r="R39" s="47"/>
      <c r="S39" s="148"/>
      <c r="T39" s="44"/>
      <c r="U39" s="47"/>
      <c r="V39" s="120"/>
      <c r="W39" s="118"/>
      <c r="X39" s="118"/>
      <c r="Y39" s="118"/>
      <c r="Z39" s="66">
        <f>ROUND(ROUND(ROUND(F9*J33,0)*N32,0)*S40,0)</f>
        <v>269</v>
      </c>
      <c r="AA39" s="11"/>
    </row>
    <row r="40" spans="1:27" ht="17.2" customHeight="1" x14ac:dyDescent="0.3">
      <c r="A40" s="7">
        <v>41</v>
      </c>
      <c r="B40" s="9">
        <v>9526</v>
      </c>
      <c r="C40" s="6" t="s">
        <v>1036</v>
      </c>
      <c r="D40" s="102"/>
      <c r="E40" s="42"/>
      <c r="F40" s="38"/>
      <c r="G40" s="38"/>
      <c r="H40" s="42"/>
      <c r="I40" s="115"/>
      <c r="J40" s="41"/>
      <c r="K40" s="8"/>
      <c r="L40" s="1"/>
      <c r="M40" s="1"/>
      <c r="N40" s="41"/>
      <c r="O40" s="179"/>
      <c r="P40" s="213"/>
      <c r="Q40" s="1"/>
      <c r="R40" s="108" t="s">
        <v>386</v>
      </c>
      <c r="S40" s="56">
        <v>0.5</v>
      </c>
      <c r="T40" s="40"/>
      <c r="U40" s="94"/>
      <c r="V40" s="119"/>
      <c r="W40" s="168" t="s">
        <v>388</v>
      </c>
      <c r="X40" s="47">
        <v>5</v>
      </c>
      <c r="Y40" s="148" t="s">
        <v>436</v>
      </c>
      <c r="Z40" s="66">
        <f>ROUND(ROUND(ROUND(F9*J33,0)*N32,0)*S40,0)-X40</f>
        <v>264</v>
      </c>
      <c r="AA40" s="11"/>
    </row>
    <row r="41" spans="1:27" ht="17.2" customHeight="1" x14ac:dyDescent="0.3">
      <c r="A41" s="7">
        <v>41</v>
      </c>
      <c r="B41" s="9">
        <v>9527</v>
      </c>
      <c r="C41" s="6" t="s">
        <v>1035</v>
      </c>
      <c r="D41" s="102"/>
      <c r="E41" s="42"/>
      <c r="F41" s="38"/>
      <c r="G41" s="38"/>
      <c r="H41" s="42"/>
      <c r="I41" s="115"/>
      <c r="J41" s="41"/>
      <c r="K41" s="8"/>
      <c r="L41" s="1"/>
      <c r="M41" s="1"/>
      <c r="N41" s="41"/>
      <c r="O41" s="179"/>
      <c r="P41" s="213"/>
      <c r="Q41" s="1"/>
      <c r="R41" s="108"/>
      <c r="S41" s="56"/>
      <c r="T41" s="212" t="s">
        <v>534</v>
      </c>
      <c r="U41" s="47" t="s">
        <v>386</v>
      </c>
      <c r="V41" s="120">
        <v>0.95</v>
      </c>
      <c r="W41" s="111"/>
      <c r="X41" s="111"/>
      <c r="Y41" s="111"/>
      <c r="Z41" s="72">
        <f>ROUND(ROUND(ROUND(ROUND(F9*J33,0)*N32,0)*S40,0)*V41,0)</f>
        <v>256</v>
      </c>
      <c r="AA41" s="11"/>
    </row>
    <row r="42" spans="1:27" ht="17.2" customHeight="1" x14ac:dyDescent="0.3">
      <c r="A42" s="7">
        <v>41</v>
      </c>
      <c r="B42" s="9">
        <v>9528</v>
      </c>
      <c r="C42" s="6" t="s">
        <v>1034</v>
      </c>
      <c r="D42" s="176"/>
      <c r="E42" s="42"/>
      <c r="F42" s="107"/>
      <c r="G42" s="54"/>
      <c r="H42" s="42"/>
      <c r="I42" s="52"/>
      <c r="J42" s="54"/>
      <c r="K42" s="8"/>
      <c r="L42" s="1"/>
      <c r="M42" s="1"/>
      <c r="N42" s="41"/>
      <c r="O42" s="178"/>
      <c r="P42" s="223"/>
      <c r="Q42" s="4"/>
      <c r="R42" s="57"/>
      <c r="S42" s="61"/>
      <c r="T42" s="223"/>
      <c r="U42" s="94"/>
      <c r="V42" s="119"/>
      <c r="W42" s="172" t="s">
        <v>388</v>
      </c>
      <c r="X42" s="50">
        <v>5</v>
      </c>
      <c r="Y42" s="143" t="s">
        <v>436</v>
      </c>
      <c r="Z42" s="72">
        <f>ROUND(ROUND(ROUND(ROUND(F9*J33,0)*N32,0)*S40,0)*V41,0)-X42</f>
        <v>251</v>
      </c>
      <c r="AA42" s="11"/>
    </row>
    <row r="43" spans="1:27" ht="17.2" customHeight="1" x14ac:dyDescent="0.3">
      <c r="A43" s="31">
        <v>41</v>
      </c>
      <c r="B43" s="9">
        <v>9529</v>
      </c>
      <c r="C43" s="6" t="s">
        <v>1033</v>
      </c>
      <c r="D43" s="102"/>
      <c r="E43" s="42"/>
      <c r="F43" s="115"/>
      <c r="G43" s="41"/>
      <c r="H43" s="185"/>
      <c r="I43" s="107"/>
      <c r="J43" s="54"/>
      <c r="K43" s="8"/>
      <c r="L43" s="238" t="s">
        <v>389</v>
      </c>
      <c r="M43" s="184"/>
      <c r="N43" s="183"/>
      <c r="O43" s="1"/>
      <c r="P43" s="1"/>
      <c r="Q43" s="1"/>
      <c r="R43" s="1"/>
      <c r="S43" s="41"/>
      <c r="T43" s="44"/>
      <c r="U43" s="47"/>
      <c r="V43" s="147"/>
      <c r="W43" s="48"/>
      <c r="X43" s="48"/>
      <c r="Y43" s="48"/>
      <c r="Z43" s="66">
        <f>ROUND(ROUND(F9*J33,0)*N44,0)</f>
        <v>384</v>
      </c>
      <c r="AA43" s="11"/>
    </row>
    <row r="44" spans="1:27" ht="17.2" customHeight="1" x14ac:dyDescent="0.3">
      <c r="A44" s="7">
        <v>41</v>
      </c>
      <c r="B44" s="9">
        <v>9530</v>
      </c>
      <c r="C44" s="6" t="s">
        <v>1032</v>
      </c>
      <c r="D44" s="102"/>
      <c r="E44" s="42"/>
      <c r="F44" s="1"/>
      <c r="G44" s="1"/>
      <c r="H44" s="42"/>
      <c r="I44" s="107"/>
      <c r="J44" s="54"/>
      <c r="K44" s="142"/>
      <c r="L44" s="239"/>
      <c r="M44" s="108" t="s">
        <v>386</v>
      </c>
      <c r="N44" s="56">
        <v>0.5</v>
      </c>
      <c r="O44" s="1"/>
      <c r="P44" s="1"/>
      <c r="Q44" s="1"/>
      <c r="R44" s="1"/>
      <c r="S44" s="41"/>
      <c r="T44" s="40"/>
      <c r="U44" s="94"/>
      <c r="V44" s="114"/>
      <c r="W44" s="172" t="s">
        <v>388</v>
      </c>
      <c r="X44" s="50">
        <v>5</v>
      </c>
      <c r="Y44" s="143" t="s">
        <v>436</v>
      </c>
      <c r="Z44" s="66">
        <f>ROUND(ROUND(F9*J33,0)*N44,0)-X44</f>
        <v>379</v>
      </c>
      <c r="AA44" s="11"/>
    </row>
    <row r="45" spans="1:27" ht="17.2" customHeight="1" x14ac:dyDescent="0.3">
      <c r="A45" s="7">
        <v>41</v>
      </c>
      <c r="B45" s="9">
        <v>9531</v>
      </c>
      <c r="C45" s="6" t="s">
        <v>1031</v>
      </c>
      <c r="D45" s="102"/>
      <c r="E45" s="42"/>
      <c r="F45" s="1"/>
      <c r="G45" s="1"/>
      <c r="H45" s="42"/>
      <c r="I45" s="107"/>
      <c r="J45" s="54"/>
      <c r="K45" s="142"/>
      <c r="L45" s="239"/>
      <c r="M45" s="133"/>
      <c r="N45" s="135"/>
      <c r="O45" s="1"/>
      <c r="P45" s="1"/>
      <c r="Q45" s="1"/>
      <c r="R45" s="1"/>
      <c r="S45" s="41"/>
      <c r="T45" s="212" t="s">
        <v>534</v>
      </c>
      <c r="U45" s="47" t="s">
        <v>386</v>
      </c>
      <c r="V45" s="120">
        <v>0.95</v>
      </c>
      <c r="W45" s="48"/>
      <c r="X45" s="48"/>
      <c r="Y45" s="48"/>
      <c r="Z45" s="66">
        <f>ROUND(ROUND(ROUND(F9*J33,0)*N44,0)*V45,0)</f>
        <v>365</v>
      </c>
      <c r="AA45" s="11"/>
    </row>
    <row r="46" spans="1:27" ht="17.2" customHeight="1" x14ac:dyDescent="0.3">
      <c r="A46" s="7">
        <v>41</v>
      </c>
      <c r="B46" s="9">
        <v>9532</v>
      </c>
      <c r="C46" s="6" t="s">
        <v>1030</v>
      </c>
      <c r="D46" s="102"/>
      <c r="E46" s="42"/>
      <c r="F46" s="1"/>
      <c r="G46" s="1"/>
      <c r="H46" s="42"/>
      <c r="I46" s="107"/>
      <c r="J46" s="54"/>
      <c r="K46" s="142"/>
      <c r="L46" s="139"/>
      <c r="M46" s="133"/>
      <c r="N46" s="135"/>
      <c r="O46" s="4"/>
      <c r="P46" s="4"/>
      <c r="Q46" s="4"/>
      <c r="R46" s="4"/>
      <c r="S46" s="20"/>
      <c r="T46" s="223"/>
      <c r="V46" s="61"/>
      <c r="W46" s="172" t="s">
        <v>388</v>
      </c>
      <c r="X46" s="50">
        <v>5</v>
      </c>
      <c r="Y46" s="143" t="s">
        <v>436</v>
      </c>
      <c r="Z46" s="66">
        <f>ROUND(ROUND(ROUND(F9*J33,0)*N44,0)*V45,0)-X46</f>
        <v>360</v>
      </c>
      <c r="AA46" s="11"/>
    </row>
    <row r="47" spans="1:27" ht="17.2" customHeight="1" x14ac:dyDescent="0.3">
      <c r="A47" s="7">
        <v>41</v>
      </c>
      <c r="B47" s="9">
        <v>9533</v>
      </c>
      <c r="C47" s="6" t="s">
        <v>1029</v>
      </c>
      <c r="D47" s="102"/>
      <c r="E47" s="42"/>
      <c r="F47" s="38"/>
      <c r="G47" s="38"/>
      <c r="H47" s="42"/>
      <c r="I47" s="115"/>
      <c r="J47" s="41"/>
      <c r="K47" s="8"/>
      <c r="L47" s="42"/>
      <c r="M47" s="1"/>
      <c r="N47" s="41"/>
      <c r="O47" s="216" t="s">
        <v>541</v>
      </c>
      <c r="P47" s="212" t="s">
        <v>390</v>
      </c>
      <c r="Q47" s="33"/>
      <c r="R47" s="47"/>
      <c r="S47" s="148"/>
      <c r="T47" s="44"/>
      <c r="U47" s="47"/>
      <c r="V47" s="120"/>
      <c r="W47" s="118"/>
      <c r="X47" s="118"/>
      <c r="Y47" s="118"/>
      <c r="Z47" s="66">
        <f>ROUND(ROUND(ROUND(F9*J33,0)*N44,0)*S48,0)</f>
        <v>269</v>
      </c>
      <c r="AA47" s="11"/>
    </row>
    <row r="48" spans="1:27" ht="17.2" customHeight="1" x14ac:dyDescent="0.3">
      <c r="A48" s="7">
        <v>41</v>
      </c>
      <c r="B48" s="9">
        <v>9534</v>
      </c>
      <c r="C48" s="6" t="s">
        <v>1028</v>
      </c>
      <c r="D48" s="102"/>
      <c r="E48" s="42"/>
      <c r="F48" s="38"/>
      <c r="G48" s="38"/>
      <c r="H48" s="42"/>
      <c r="I48" s="115"/>
      <c r="J48" s="41"/>
      <c r="K48" s="8"/>
      <c r="L48" s="42"/>
      <c r="M48" s="1"/>
      <c r="N48" s="41"/>
      <c r="O48" s="217"/>
      <c r="P48" s="213"/>
      <c r="Q48" s="1"/>
      <c r="R48" s="108" t="s">
        <v>386</v>
      </c>
      <c r="S48" s="56">
        <v>0.7</v>
      </c>
      <c r="T48" s="40"/>
      <c r="U48" s="94"/>
      <c r="V48" s="119"/>
      <c r="W48" s="168" t="s">
        <v>388</v>
      </c>
      <c r="X48" s="47">
        <v>5</v>
      </c>
      <c r="Y48" s="148" t="s">
        <v>436</v>
      </c>
      <c r="Z48" s="66">
        <f>ROUND(ROUND(ROUND(F9*J33,0)*N44,0)*S48,0)-X48</f>
        <v>264</v>
      </c>
      <c r="AA48" s="11"/>
    </row>
    <row r="49" spans="1:27" ht="17.2" customHeight="1" x14ac:dyDescent="0.3">
      <c r="A49" s="7">
        <v>41</v>
      </c>
      <c r="B49" s="9">
        <v>9535</v>
      </c>
      <c r="C49" s="6" t="s">
        <v>1027</v>
      </c>
      <c r="D49" s="102"/>
      <c r="E49" s="42"/>
      <c r="F49" s="38"/>
      <c r="G49" s="38"/>
      <c r="H49" s="42"/>
      <c r="I49" s="115"/>
      <c r="J49" s="41"/>
      <c r="K49" s="8"/>
      <c r="L49" s="42"/>
      <c r="M49" s="1"/>
      <c r="N49" s="41"/>
      <c r="O49" s="217"/>
      <c r="P49" s="213"/>
      <c r="Q49" s="1"/>
      <c r="R49" s="108"/>
      <c r="S49" s="56"/>
      <c r="T49" s="212" t="s">
        <v>534</v>
      </c>
      <c r="U49" s="47" t="s">
        <v>386</v>
      </c>
      <c r="V49" s="120">
        <v>0.95</v>
      </c>
      <c r="W49" s="111"/>
      <c r="X49" s="111"/>
      <c r="Y49" s="111"/>
      <c r="Z49" s="72">
        <f>ROUND(ROUND(ROUND(ROUND(F9*J33,0)*N44,0)*S48,0)*V49,0)</f>
        <v>256</v>
      </c>
      <c r="AA49" s="11"/>
    </row>
    <row r="50" spans="1:27" ht="17.2" customHeight="1" x14ac:dyDescent="0.3">
      <c r="A50" s="7">
        <v>41</v>
      </c>
      <c r="B50" s="9">
        <v>9536</v>
      </c>
      <c r="C50" s="6" t="s">
        <v>1026</v>
      </c>
      <c r="D50" s="102"/>
      <c r="E50" s="42"/>
      <c r="F50" s="38"/>
      <c r="G50" s="38"/>
      <c r="H50" s="42"/>
      <c r="I50" s="115"/>
      <c r="J50" s="41"/>
      <c r="K50" s="8"/>
      <c r="L50" s="42"/>
      <c r="M50" s="1"/>
      <c r="N50" s="41"/>
      <c r="O50" s="217"/>
      <c r="P50" s="223"/>
      <c r="Q50" s="1"/>
      <c r="R50" s="57"/>
      <c r="S50" s="61"/>
      <c r="T50" s="223"/>
      <c r="U50" s="94"/>
      <c r="V50" s="119"/>
      <c r="W50" s="172" t="s">
        <v>388</v>
      </c>
      <c r="X50" s="50">
        <v>5</v>
      </c>
      <c r="Y50" s="143" t="s">
        <v>436</v>
      </c>
      <c r="Z50" s="72">
        <f>ROUND(ROUND(ROUND(ROUND(F9*J33,0)*N44,0)*S48,0)*V49,0)-X50</f>
        <v>251</v>
      </c>
      <c r="AA50" s="11"/>
    </row>
    <row r="51" spans="1:27" ht="17.2" customHeight="1" x14ac:dyDescent="0.3">
      <c r="A51" s="7">
        <v>41</v>
      </c>
      <c r="B51" s="9">
        <v>9537</v>
      </c>
      <c r="C51" s="6" t="s">
        <v>1025</v>
      </c>
      <c r="D51" s="102"/>
      <c r="E51" s="42"/>
      <c r="F51" s="38"/>
      <c r="G51" s="38"/>
      <c r="H51" s="42"/>
      <c r="I51" s="115"/>
      <c r="J51" s="41"/>
      <c r="K51" s="8"/>
      <c r="L51" s="42"/>
      <c r="M51" s="1"/>
      <c r="N51" s="41"/>
      <c r="O51" s="179"/>
      <c r="P51" s="212" t="s">
        <v>389</v>
      </c>
      <c r="Q51" s="33"/>
      <c r="R51" s="47"/>
      <c r="S51" s="148"/>
      <c r="T51" s="44"/>
      <c r="U51" s="47"/>
      <c r="V51" s="120"/>
      <c r="W51" s="118"/>
      <c r="X51" s="118"/>
      <c r="Y51" s="118"/>
      <c r="Z51" s="66">
        <f>ROUND(ROUND(ROUND(F9*J33,0)*N44,0)*S52,0)</f>
        <v>192</v>
      </c>
      <c r="AA51" s="11"/>
    </row>
    <row r="52" spans="1:27" ht="17.2" customHeight="1" x14ac:dyDescent="0.3">
      <c r="A52" s="7">
        <v>41</v>
      </c>
      <c r="B52" s="9">
        <v>9538</v>
      </c>
      <c r="C52" s="6" t="s">
        <v>1024</v>
      </c>
      <c r="D52" s="102"/>
      <c r="E52" s="42"/>
      <c r="F52" s="38"/>
      <c r="G52" s="38"/>
      <c r="H52" s="42"/>
      <c r="I52" s="115"/>
      <c r="J52" s="41"/>
      <c r="K52" s="8"/>
      <c r="L52" s="42"/>
      <c r="M52" s="1"/>
      <c r="N52" s="41"/>
      <c r="O52" s="179"/>
      <c r="P52" s="213"/>
      <c r="Q52" s="1"/>
      <c r="R52" s="108" t="s">
        <v>386</v>
      </c>
      <c r="S52" s="56">
        <v>0.5</v>
      </c>
      <c r="T52" s="40"/>
      <c r="U52" s="94"/>
      <c r="V52" s="119"/>
      <c r="W52" s="168" t="s">
        <v>388</v>
      </c>
      <c r="X52" s="47">
        <v>5</v>
      </c>
      <c r="Y52" s="148" t="s">
        <v>436</v>
      </c>
      <c r="Z52" s="66">
        <f>ROUND(ROUND(ROUND(F9*J33,0)*N44,0)*S52,0)-X52</f>
        <v>187</v>
      </c>
      <c r="AA52" s="11"/>
    </row>
    <row r="53" spans="1:27" ht="17.2" customHeight="1" x14ac:dyDescent="0.3">
      <c r="A53" s="7">
        <v>41</v>
      </c>
      <c r="B53" s="9">
        <v>9539</v>
      </c>
      <c r="C53" s="6" t="s">
        <v>1023</v>
      </c>
      <c r="D53" s="102"/>
      <c r="E53" s="42"/>
      <c r="F53" s="38"/>
      <c r="G53" s="38"/>
      <c r="H53" s="42"/>
      <c r="I53" s="115"/>
      <c r="J53" s="41"/>
      <c r="K53" s="8"/>
      <c r="L53" s="42"/>
      <c r="M53" s="1"/>
      <c r="N53" s="41"/>
      <c r="O53" s="179"/>
      <c r="P53" s="213"/>
      <c r="Q53" s="1"/>
      <c r="R53" s="108"/>
      <c r="S53" s="56"/>
      <c r="T53" s="212" t="s">
        <v>534</v>
      </c>
      <c r="U53" s="47" t="s">
        <v>386</v>
      </c>
      <c r="V53" s="120">
        <v>0.95</v>
      </c>
      <c r="W53" s="111"/>
      <c r="X53" s="111"/>
      <c r="Y53" s="111"/>
      <c r="Z53" s="72">
        <f>ROUND(ROUND(ROUND(ROUND(F9*J33,0)*N44,0)*S52,0)*V53,0)</f>
        <v>182</v>
      </c>
      <c r="AA53" s="11"/>
    </row>
    <row r="54" spans="1:27" ht="17.2" customHeight="1" x14ac:dyDescent="0.3">
      <c r="A54" s="7">
        <v>41</v>
      </c>
      <c r="B54" s="9">
        <v>9540</v>
      </c>
      <c r="C54" s="6" t="s">
        <v>1022</v>
      </c>
      <c r="D54" s="176"/>
      <c r="E54" s="40"/>
      <c r="F54" s="57"/>
      <c r="G54" s="57"/>
      <c r="H54" s="40"/>
      <c r="I54" s="27"/>
      <c r="J54" s="20"/>
      <c r="K54" s="8"/>
      <c r="L54" s="40"/>
      <c r="M54" s="4"/>
      <c r="N54" s="20"/>
      <c r="O54" s="178"/>
      <c r="P54" s="223"/>
      <c r="Q54" s="4"/>
      <c r="R54" s="57"/>
      <c r="S54" s="61"/>
      <c r="T54" s="223"/>
      <c r="U54" s="94"/>
      <c r="V54" s="119"/>
      <c r="W54" s="172" t="s">
        <v>388</v>
      </c>
      <c r="X54" s="50">
        <v>5</v>
      </c>
      <c r="Y54" s="143" t="s">
        <v>436</v>
      </c>
      <c r="Z54" s="72">
        <f>ROUND(ROUND(ROUND(ROUND(F9*J33,0)*N44,0)*S52,0)*V53,0)-X54</f>
        <v>177</v>
      </c>
      <c r="AA54" s="11"/>
    </row>
    <row r="55" spans="1:27" ht="17.2" customHeight="1" x14ac:dyDescent="0.3">
      <c r="A55" s="7">
        <v>41</v>
      </c>
      <c r="B55" s="9">
        <v>9111</v>
      </c>
      <c r="C55" s="6" t="s">
        <v>1021</v>
      </c>
      <c r="D55" s="176"/>
      <c r="E55" s="212" t="s">
        <v>802</v>
      </c>
      <c r="F55" s="33"/>
      <c r="G55" s="33"/>
      <c r="H55" s="44"/>
      <c r="I55" s="53"/>
      <c r="J55" s="60"/>
      <c r="K55" s="142"/>
      <c r="L55" s="238" t="s">
        <v>390</v>
      </c>
      <c r="M55" s="181"/>
      <c r="N55" s="180"/>
      <c r="O55" s="1"/>
      <c r="P55" s="1"/>
      <c r="Q55" s="1"/>
      <c r="R55" s="1"/>
      <c r="S55" s="41"/>
      <c r="T55" s="44"/>
      <c r="U55" s="47"/>
      <c r="V55" s="147"/>
      <c r="W55" s="48"/>
      <c r="X55" s="48"/>
      <c r="Y55" s="48"/>
      <c r="Z55" s="66">
        <f>ROUND(F57*N56,0)</f>
        <v>497</v>
      </c>
      <c r="AA55" s="11"/>
    </row>
    <row r="56" spans="1:27" ht="17.2" customHeight="1" x14ac:dyDescent="0.3">
      <c r="A56" s="7">
        <v>41</v>
      </c>
      <c r="B56" s="9">
        <v>9541</v>
      </c>
      <c r="C56" s="6" t="s">
        <v>1020</v>
      </c>
      <c r="D56" s="176"/>
      <c r="E56" s="213"/>
      <c r="F56" s="1"/>
      <c r="G56" s="1"/>
      <c r="H56" s="42"/>
      <c r="I56" s="107"/>
      <c r="J56" s="54"/>
      <c r="K56" s="142"/>
      <c r="L56" s="239"/>
      <c r="M56" s="108" t="s">
        <v>386</v>
      </c>
      <c r="N56" s="116">
        <v>0.7</v>
      </c>
      <c r="O56" s="1"/>
      <c r="P56" s="1"/>
      <c r="Q56" s="1"/>
      <c r="R56" s="1"/>
      <c r="S56" s="41"/>
      <c r="T56" s="40"/>
      <c r="U56" s="94"/>
      <c r="V56" s="114"/>
      <c r="W56" s="172" t="s">
        <v>388</v>
      </c>
      <c r="X56" s="50">
        <v>5</v>
      </c>
      <c r="Y56" s="143" t="s">
        <v>436</v>
      </c>
      <c r="Z56" s="66">
        <f>ROUND(F57*N56,0)-X56</f>
        <v>492</v>
      </c>
      <c r="AA56" s="11"/>
    </row>
    <row r="57" spans="1:27" ht="17.2" customHeight="1" x14ac:dyDescent="0.3">
      <c r="A57" s="7">
        <v>41</v>
      </c>
      <c r="B57" s="9">
        <v>9112</v>
      </c>
      <c r="C57" s="6" t="s">
        <v>1019</v>
      </c>
      <c r="D57" s="176"/>
      <c r="E57" s="213"/>
      <c r="F57" s="112">
        <f>'12自立訓練(機能・基本)'!F33</f>
        <v>710</v>
      </c>
      <c r="G57" s="1" t="s">
        <v>15</v>
      </c>
      <c r="H57" s="42"/>
      <c r="I57" s="107"/>
      <c r="J57" s="54"/>
      <c r="K57" s="142"/>
      <c r="L57" s="239"/>
      <c r="M57" s="133"/>
      <c r="N57" s="135"/>
      <c r="O57" s="1"/>
      <c r="P57" s="1"/>
      <c r="Q57" s="1"/>
      <c r="R57" s="1"/>
      <c r="S57" s="41"/>
      <c r="T57" s="212" t="s">
        <v>534</v>
      </c>
      <c r="U57" s="47" t="s">
        <v>873</v>
      </c>
      <c r="V57" s="120">
        <v>0.95</v>
      </c>
      <c r="W57" s="48"/>
      <c r="X57" s="48"/>
      <c r="Y57" s="48"/>
      <c r="Z57" s="66">
        <f>ROUND(ROUND(F57*N56,0)*V57,0)</f>
        <v>472</v>
      </c>
      <c r="AA57" s="11"/>
    </row>
    <row r="58" spans="1:27" ht="17.2" customHeight="1" x14ac:dyDescent="0.3">
      <c r="A58" s="7">
        <v>41</v>
      </c>
      <c r="B58" s="9">
        <v>9542</v>
      </c>
      <c r="C58" s="6" t="s">
        <v>1018</v>
      </c>
      <c r="D58" s="176"/>
      <c r="E58" s="42"/>
      <c r="F58" s="1"/>
      <c r="G58" s="1"/>
      <c r="H58" s="42"/>
      <c r="I58" s="107"/>
      <c r="J58" s="54"/>
      <c r="K58" s="142"/>
      <c r="L58" s="133"/>
      <c r="M58" s="133"/>
      <c r="N58" s="135"/>
      <c r="O58" s="4"/>
      <c r="P58" s="4"/>
      <c r="Q58" s="4"/>
      <c r="R58" s="4"/>
      <c r="S58" s="20"/>
      <c r="T58" s="223"/>
      <c r="U58" s="57"/>
      <c r="V58" s="61"/>
      <c r="W58" s="172" t="s">
        <v>388</v>
      </c>
      <c r="X58" s="50">
        <v>5</v>
      </c>
      <c r="Y58" s="143" t="s">
        <v>436</v>
      </c>
      <c r="Z58" s="66">
        <f>ROUND(ROUND(F57*N56,0)*V57,0)-X58</f>
        <v>467</v>
      </c>
      <c r="AA58" s="11"/>
    </row>
    <row r="59" spans="1:27" ht="17.2" customHeight="1" x14ac:dyDescent="0.3">
      <c r="A59" s="7">
        <v>41</v>
      </c>
      <c r="B59" s="9">
        <v>9113</v>
      </c>
      <c r="C59" s="6" t="s">
        <v>1017</v>
      </c>
      <c r="D59" s="176"/>
      <c r="E59" s="42"/>
      <c r="F59" s="38"/>
      <c r="G59" s="38"/>
      <c r="H59" s="42"/>
      <c r="I59" s="115"/>
      <c r="J59" s="41"/>
      <c r="K59" s="8"/>
      <c r="L59" s="1"/>
      <c r="M59" s="1"/>
      <c r="N59" s="41"/>
      <c r="O59" s="216" t="s">
        <v>541</v>
      </c>
      <c r="P59" s="212" t="s">
        <v>415</v>
      </c>
      <c r="Q59" s="33"/>
      <c r="R59" s="47"/>
      <c r="S59" s="148"/>
      <c r="T59" s="44"/>
      <c r="U59" s="47"/>
      <c r="V59" s="120"/>
      <c r="W59" s="118"/>
      <c r="X59" s="118"/>
      <c r="Y59" s="118"/>
      <c r="Z59" s="66">
        <f>ROUND(ROUND(F57*N56,0)*S60,0)</f>
        <v>348</v>
      </c>
      <c r="AA59" s="11"/>
    </row>
    <row r="60" spans="1:27" ht="17.2" customHeight="1" x14ac:dyDescent="0.3">
      <c r="A60" s="7">
        <v>41</v>
      </c>
      <c r="B60" s="9">
        <v>9543</v>
      </c>
      <c r="C60" s="6" t="s">
        <v>1016</v>
      </c>
      <c r="D60" s="176"/>
      <c r="E60" s="42"/>
      <c r="F60" s="38"/>
      <c r="G60" s="38"/>
      <c r="H60" s="42"/>
      <c r="I60" s="115"/>
      <c r="J60" s="41"/>
      <c r="K60" s="8"/>
      <c r="L60" s="1"/>
      <c r="M60" s="1"/>
      <c r="N60" s="41"/>
      <c r="O60" s="217"/>
      <c r="P60" s="213"/>
      <c r="Q60" s="1"/>
      <c r="R60" s="108" t="s">
        <v>873</v>
      </c>
      <c r="S60" s="56">
        <v>0.7</v>
      </c>
      <c r="T60" s="4"/>
      <c r="U60" s="94"/>
      <c r="V60" s="119"/>
      <c r="W60" s="168" t="s">
        <v>388</v>
      </c>
      <c r="X60" s="47">
        <v>5</v>
      </c>
      <c r="Y60" s="148" t="s">
        <v>436</v>
      </c>
      <c r="Z60" s="66">
        <f>ROUND(ROUND(F57*N56,0)*S60,0)-X60</f>
        <v>343</v>
      </c>
      <c r="AA60" s="11"/>
    </row>
    <row r="61" spans="1:27" ht="17.2" customHeight="1" x14ac:dyDescent="0.3">
      <c r="A61" s="7">
        <v>41</v>
      </c>
      <c r="B61" s="9">
        <v>9114</v>
      </c>
      <c r="C61" s="6" t="s">
        <v>1015</v>
      </c>
      <c r="D61" s="176"/>
      <c r="E61" s="42"/>
      <c r="F61" s="38"/>
      <c r="G61" s="38"/>
      <c r="H61" s="42"/>
      <c r="I61" s="115"/>
      <c r="J61" s="41"/>
      <c r="K61" s="8"/>
      <c r="L61" s="1"/>
      <c r="M61" s="1"/>
      <c r="N61" s="41"/>
      <c r="O61" s="217"/>
      <c r="P61" s="213"/>
      <c r="Q61" s="1"/>
      <c r="R61" s="108"/>
      <c r="S61" s="56"/>
      <c r="T61" s="212" t="s">
        <v>534</v>
      </c>
      <c r="U61" s="47" t="s">
        <v>442</v>
      </c>
      <c r="V61" s="120">
        <v>0.95</v>
      </c>
      <c r="W61" s="111"/>
      <c r="X61" s="111"/>
      <c r="Y61" s="111"/>
      <c r="Z61" s="72">
        <f>ROUND(ROUND(ROUND(F57*N56,0)*S60,0)*V61,0)</f>
        <v>331</v>
      </c>
      <c r="AA61" s="11"/>
    </row>
    <row r="62" spans="1:27" ht="17.2" customHeight="1" x14ac:dyDescent="0.3">
      <c r="A62" s="7">
        <v>41</v>
      </c>
      <c r="B62" s="9">
        <v>9544</v>
      </c>
      <c r="C62" s="6" t="s">
        <v>1014</v>
      </c>
      <c r="D62" s="176"/>
      <c r="E62" s="42"/>
      <c r="F62" s="38"/>
      <c r="G62" s="38"/>
      <c r="H62" s="42"/>
      <c r="I62" s="115"/>
      <c r="J62" s="41"/>
      <c r="K62" s="8"/>
      <c r="L62" s="1"/>
      <c r="M62" s="1"/>
      <c r="N62" s="41"/>
      <c r="O62" s="217"/>
      <c r="P62" s="223"/>
      <c r="Q62" s="1"/>
      <c r="R62" s="57"/>
      <c r="S62" s="61"/>
      <c r="T62" s="223"/>
      <c r="U62" s="94"/>
      <c r="V62" s="119"/>
      <c r="W62" s="172" t="s">
        <v>388</v>
      </c>
      <c r="X62" s="50">
        <v>5</v>
      </c>
      <c r="Y62" s="143" t="s">
        <v>436</v>
      </c>
      <c r="Z62" s="72">
        <f>ROUND(ROUND(ROUND(F57*N56,0)*S60,0)*V61,0)-X62</f>
        <v>326</v>
      </c>
      <c r="AA62" s="11"/>
    </row>
    <row r="63" spans="1:27" ht="17.2" customHeight="1" x14ac:dyDescent="0.3">
      <c r="A63" s="7">
        <v>41</v>
      </c>
      <c r="B63" s="9">
        <v>9545</v>
      </c>
      <c r="C63" s="6" t="s">
        <v>1013</v>
      </c>
      <c r="D63" s="176"/>
      <c r="E63" s="42"/>
      <c r="F63" s="38"/>
      <c r="G63" s="38"/>
      <c r="H63" s="42"/>
      <c r="I63" s="115"/>
      <c r="J63" s="41"/>
      <c r="K63" s="8"/>
      <c r="L63" s="1"/>
      <c r="M63" s="1"/>
      <c r="N63" s="41"/>
      <c r="O63" s="179"/>
      <c r="P63" s="212" t="s">
        <v>1008</v>
      </c>
      <c r="Q63" s="33"/>
      <c r="R63" s="47"/>
      <c r="S63" s="148"/>
      <c r="T63" s="44"/>
      <c r="U63" s="47"/>
      <c r="V63" s="120"/>
      <c r="W63" s="118"/>
      <c r="X63" s="118"/>
      <c r="Y63" s="118"/>
      <c r="Z63" s="66">
        <f>ROUND(ROUND(F57*N56,0)*S64,0)</f>
        <v>249</v>
      </c>
      <c r="AA63" s="11"/>
    </row>
    <row r="64" spans="1:27" ht="17.2" customHeight="1" x14ac:dyDescent="0.3">
      <c r="A64" s="7">
        <v>41</v>
      </c>
      <c r="B64" s="9">
        <v>9546</v>
      </c>
      <c r="C64" s="6" t="s">
        <v>1012</v>
      </c>
      <c r="D64" s="176"/>
      <c r="E64" s="42"/>
      <c r="F64" s="38"/>
      <c r="G64" s="38"/>
      <c r="H64" s="42"/>
      <c r="I64" s="115"/>
      <c r="J64" s="41"/>
      <c r="K64" s="8"/>
      <c r="L64" s="1"/>
      <c r="M64" s="1"/>
      <c r="N64" s="41"/>
      <c r="O64" s="179"/>
      <c r="P64" s="213"/>
      <c r="Q64" s="1"/>
      <c r="R64" s="108" t="s">
        <v>442</v>
      </c>
      <c r="S64" s="56">
        <v>0.5</v>
      </c>
      <c r="T64" s="40"/>
      <c r="U64" s="94"/>
      <c r="V64" s="119"/>
      <c r="W64" s="168" t="s">
        <v>388</v>
      </c>
      <c r="X64" s="47">
        <v>5</v>
      </c>
      <c r="Y64" s="148" t="s">
        <v>436</v>
      </c>
      <c r="Z64" s="66">
        <f>ROUND(ROUND(F57*N56,0)*S64,0)-X64</f>
        <v>244</v>
      </c>
      <c r="AA64" s="11"/>
    </row>
    <row r="65" spans="1:27" ht="17.2" customHeight="1" x14ac:dyDescent="0.3">
      <c r="A65" s="7">
        <v>41</v>
      </c>
      <c r="B65" s="9">
        <v>9547</v>
      </c>
      <c r="C65" s="6" t="s">
        <v>1011</v>
      </c>
      <c r="D65" s="176"/>
      <c r="E65" s="42"/>
      <c r="F65" s="38"/>
      <c r="G65" s="38"/>
      <c r="H65" s="42"/>
      <c r="I65" s="115"/>
      <c r="J65" s="41"/>
      <c r="K65" s="8"/>
      <c r="L65" s="1"/>
      <c r="M65" s="1"/>
      <c r="N65" s="41"/>
      <c r="O65" s="179"/>
      <c r="P65" s="213"/>
      <c r="Q65" s="1"/>
      <c r="R65" s="108"/>
      <c r="S65" s="56"/>
      <c r="T65" s="212" t="s">
        <v>534</v>
      </c>
      <c r="U65" s="47" t="s">
        <v>442</v>
      </c>
      <c r="V65" s="120">
        <v>0.95</v>
      </c>
      <c r="W65" s="111"/>
      <c r="X65" s="111"/>
      <c r="Y65" s="111"/>
      <c r="Z65" s="72">
        <f>ROUND(ROUND(ROUND(F57*N56,0)*S64,0)*V65,0)</f>
        <v>237</v>
      </c>
      <c r="AA65" s="11"/>
    </row>
    <row r="66" spans="1:27" ht="17.2" customHeight="1" x14ac:dyDescent="0.3">
      <c r="A66" s="7">
        <v>41</v>
      </c>
      <c r="B66" s="9">
        <v>9548</v>
      </c>
      <c r="C66" s="6" t="s">
        <v>1010</v>
      </c>
      <c r="D66" s="176"/>
      <c r="E66" s="42"/>
      <c r="F66" s="107"/>
      <c r="G66" s="38"/>
      <c r="H66" s="42"/>
      <c r="I66" s="115"/>
      <c r="J66" s="41"/>
      <c r="K66" s="8"/>
      <c r="L66" s="1"/>
      <c r="M66" s="1"/>
      <c r="N66" s="41"/>
      <c r="O66" s="178"/>
      <c r="P66" s="223"/>
      <c r="Q66" s="4"/>
      <c r="R66" s="57"/>
      <c r="S66" s="61"/>
      <c r="T66" s="223"/>
      <c r="U66" s="94"/>
      <c r="V66" s="119"/>
      <c r="W66" s="172" t="s">
        <v>388</v>
      </c>
      <c r="X66" s="50">
        <v>5</v>
      </c>
      <c r="Y66" s="143" t="s">
        <v>436</v>
      </c>
      <c r="Z66" s="72">
        <f>ROUND(ROUND(ROUND(F57*N56,0)*S64,0)*V65,0)-X66</f>
        <v>232</v>
      </c>
      <c r="AA66" s="11"/>
    </row>
    <row r="67" spans="1:27" ht="17.2" customHeight="1" x14ac:dyDescent="0.3">
      <c r="A67" s="7">
        <v>41</v>
      </c>
      <c r="B67" s="9">
        <v>9549</v>
      </c>
      <c r="C67" s="6" t="s">
        <v>1009</v>
      </c>
      <c r="D67" s="102"/>
      <c r="E67" s="42"/>
      <c r="H67" s="42"/>
      <c r="I67" s="107"/>
      <c r="J67" s="54"/>
      <c r="K67" s="8"/>
      <c r="L67" s="238" t="s">
        <v>1008</v>
      </c>
      <c r="M67" s="184"/>
      <c r="N67" s="183"/>
      <c r="O67" s="1"/>
      <c r="P67" s="1"/>
      <c r="Q67" s="1"/>
      <c r="R67" s="1"/>
      <c r="S67" s="45"/>
      <c r="T67" s="44"/>
      <c r="U67" s="47"/>
      <c r="V67" s="147"/>
      <c r="W67" s="48"/>
      <c r="X67" s="48"/>
      <c r="Y67" s="48"/>
      <c r="Z67" s="66">
        <f>ROUND(F57*N68,0)</f>
        <v>355</v>
      </c>
      <c r="AA67" s="11"/>
    </row>
    <row r="68" spans="1:27" ht="17.2" customHeight="1" x14ac:dyDescent="0.3">
      <c r="A68" s="7">
        <v>41</v>
      </c>
      <c r="B68" s="9">
        <v>9550</v>
      </c>
      <c r="C68" s="6" t="s">
        <v>1007</v>
      </c>
      <c r="D68" s="102"/>
      <c r="E68" s="42"/>
      <c r="F68" s="115"/>
      <c r="G68" s="1"/>
      <c r="H68" s="42"/>
      <c r="I68" s="107"/>
      <c r="J68" s="54"/>
      <c r="K68" s="142"/>
      <c r="L68" s="239"/>
      <c r="M68" s="108" t="s">
        <v>442</v>
      </c>
      <c r="N68" s="56">
        <v>0.5</v>
      </c>
      <c r="O68" s="1"/>
      <c r="P68" s="1"/>
      <c r="Q68" s="1"/>
      <c r="R68" s="1"/>
      <c r="S68" s="41"/>
      <c r="T68" s="40"/>
      <c r="U68" s="94"/>
      <c r="V68" s="114"/>
      <c r="W68" s="172" t="s">
        <v>388</v>
      </c>
      <c r="X68" s="50">
        <v>5</v>
      </c>
      <c r="Y68" s="143" t="s">
        <v>436</v>
      </c>
      <c r="Z68" s="66">
        <f>ROUND(F57*N68,0)-X68</f>
        <v>350</v>
      </c>
      <c r="AA68" s="11"/>
    </row>
    <row r="69" spans="1:27" ht="17.2" customHeight="1" x14ac:dyDescent="0.3">
      <c r="A69" s="7">
        <v>41</v>
      </c>
      <c r="B69" s="9">
        <v>9551</v>
      </c>
      <c r="C69" s="6" t="s">
        <v>1006</v>
      </c>
      <c r="D69" s="102"/>
      <c r="E69" s="42"/>
      <c r="F69" s="115"/>
      <c r="G69" s="1"/>
      <c r="H69" s="42"/>
      <c r="I69" s="107"/>
      <c r="J69" s="54"/>
      <c r="K69" s="142"/>
      <c r="L69" s="239"/>
      <c r="M69" s="133"/>
      <c r="N69" s="135"/>
      <c r="O69" s="1"/>
      <c r="P69" s="1"/>
      <c r="Q69" s="1"/>
      <c r="R69" s="1"/>
      <c r="S69" s="41"/>
      <c r="T69" s="212" t="s">
        <v>534</v>
      </c>
      <c r="U69" s="47" t="s">
        <v>442</v>
      </c>
      <c r="V69" s="120">
        <v>0.95</v>
      </c>
      <c r="W69" s="48"/>
      <c r="X69" s="48"/>
      <c r="Y69" s="48"/>
      <c r="Z69" s="66">
        <f>ROUND(ROUND(F57*N68,0)*V69,0)</f>
        <v>337</v>
      </c>
      <c r="AA69" s="11"/>
    </row>
    <row r="70" spans="1:27" ht="17.2" customHeight="1" x14ac:dyDescent="0.3">
      <c r="A70" s="7">
        <v>41</v>
      </c>
      <c r="B70" s="9">
        <v>9552</v>
      </c>
      <c r="C70" s="6" t="s">
        <v>1005</v>
      </c>
      <c r="D70" s="102"/>
      <c r="E70" s="42"/>
      <c r="F70" s="115"/>
      <c r="G70" s="1"/>
      <c r="H70" s="42"/>
      <c r="I70" s="107"/>
      <c r="J70" s="54"/>
      <c r="K70" s="142"/>
      <c r="L70" s="139"/>
      <c r="M70" s="133"/>
      <c r="N70" s="135"/>
      <c r="O70" s="4"/>
      <c r="P70" s="4"/>
      <c r="Q70" s="4"/>
      <c r="R70" s="4"/>
      <c r="S70" s="20"/>
      <c r="T70" s="223"/>
      <c r="U70" s="57"/>
      <c r="V70" s="61"/>
      <c r="W70" s="172" t="s">
        <v>388</v>
      </c>
      <c r="X70" s="50">
        <v>5</v>
      </c>
      <c r="Y70" s="143" t="s">
        <v>436</v>
      </c>
      <c r="Z70" s="66">
        <f>ROUND(ROUND(F57*N68,0)*V69,0)-X70</f>
        <v>332</v>
      </c>
      <c r="AA70" s="11"/>
    </row>
    <row r="71" spans="1:27" ht="17.2" customHeight="1" x14ac:dyDescent="0.3">
      <c r="A71" s="7">
        <v>41</v>
      </c>
      <c r="B71" s="9">
        <v>9553</v>
      </c>
      <c r="C71" s="6" t="s">
        <v>1004</v>
      </c>
      <c r="D71" s="102"/>
      <c r="E71" s="42"/>
      <c r="F71" s="115"/>
      <c r="G71" s="38"/>
      <c r="H71" s="42"/>
      <c r="I71" s="115"/>
      <c r="J71" s="41"/>
      <c r="K71" s="8"/>
      <c r="L71" s="42"/>
      <c r="M71" s="1"/>
      <c r="N71" s="41"/>
      <c r="O71" s="216" t="s">
        <v>541</v>
      </c>
      <c r="P71" s="212" t="s">
        <v>443</v>
      </c>
      <c r="Q71" s="33"/>
      <c r="R71" s="47"/>
      <c r="S71" s="148"/>
      <c r="T71" s="44"/>
      <c r="U71" s="47"/>
      <c r="V71" s="120"/>
      <c r="W71" s="118"/>
      <c r="X71" s="118"/>
      <c r="Y71" s="118"/>
      <c r="Z71" s="66">
        <f>ROUND(ROUND(F57*N68,0)*S72,0)</f>
        <v>249</v>
      </c>
      <c r="AA71" s="11"/>
    </row>
    <row r="72" spans="1:27" ht="17.2" customHeight="1" x14ac:dyDescent="0.3">
      <c r="A72" s="7">
        <v>41</v>
      </c>
      <c r="B72" s="9">
        <v>9554</v>
      </c>
      <c r="C72" s="6" t="s">
        <v>1003</v>
      </c>
      <c r="D72" s="102"/>
      <c r="E72" s="42"/>
      <c r="F72" s="115"/>
      <c r="G72" s="38"/>
      <c r="H72" s="42"/>
      <c r="I72" s="115"/>
      <c r="J72" s="41"/>
      <c r="K72" s="8"/>
      <c r="L72" s="42"/>
      <c r="M72" s="1"/>
      <c r="N72" s="41"/>
      <c r="O72" s="217"/>
      <c r="P72" s="213"/>
      <c r="Q72" s="1"/>
      <c r="R72" s="108" t="s">
        <v>434</v>
      </c>
      <c r="S72" s="56">
        <v>0.7</v>
      </c>
      <c r="T72" s="40"/>
      <c r="U72" s="94"/>
      <c r="V72" s="119"/>
      <c r="W72" s="168" t="s">
        <v>388</v>
      </c>
      <c r="X72" s="47">
        <v>5</v>
      </c>
      <c r="Y72" s="148" t="s">
        <v>436</v>
      </c>
      <c r="Z72" s="66">
        <f>ROUND(ROUND(F57*N68,0)*S72,0)-X72</f>
        <v>244</v>
      </c>
      <c r="AA72" s="11"/>
    </row>
    <row r="73" spans="1:27" ht="17.2" customHeight="1" x14ac:dyDescent="0.3">
      <c r="A73" s="7">
        <v>41</v>
      </c>
      <c r="B73" s="9">
        <v>9555</v>
      </c>
      <c r="C73" s="6" t="s">
        <v>1002</v>
      </c>
      <c r="D73" s="102"/>
      <c r="E73" s="42"/>
      <c r="F73" s="115"/>
      <c r="G73" s="38"/>
      <c r="H73" s="42"/>
      <c r="I73" s="115"/>
      <c r="J73" s="41"/>
      <c r="K73" s="8"/>
      <c r="L73" s="42"/>
      <c r="M73" s="1"/>
      <c r="N73" s="41"/>
      <c r="O73" s="217"/>
      <c r="P73" s="213"/>
      <c r="Q73" s="1"/>
      <c r="R73" s="108"/>
      <c r="S73" s="56"/>
      <c r="T73" s="212" t="s">
        <v>534</v>
      </c>
      <c r="U73" s="47" t="s">
        <v>439</v>
      </c>
      <c r="V73" s="120">
        <v>0.95</v>
      </c>
      <c r="W73" s="111"/>
      <c r="X73" s="111"/>
      <c r="Y73" s="111"/>
      <c r="Z73" s="72">
        <f>ROUND(ROUND(ROUND(F57*N68,0)*S72,0)*V73,0)</f>
        <v>237</v>
      </c>
      <c r="AA73" s="11"/>
    </row>
    <row r="74" spans="1:27" ht="17.2" customHeight="1" x14ac:dyDescent="0.3">
      <c r="A74" s="7">
        <v>41</v>
      </c>
      <c r="B74" s="9">
        <v>9556</v>
      </c>
      <c r="C74" s="6" t="s">
        <v>1001</v>
      </c>
      <c r="D74" s="102"/>
      <c r="E74" s="42"/>
      <c r="F74" s="115"/>
      <c r="G74" s="38"/>
      <c r="H74" s="42"/>
      <c r="I74" s="115"/>
      <c r="J74" s="41"/>
      <c r="K74" s="8"/>
      <c r="L74" s="42"/>
      <c r="M74" s="1"/>
      <c r="N74" s="41"/>
      <c r="O74" s="217"/>
      <c r="P74" s="223"/>
      <c r="Q74" s="1"/>
      <c r="R74" s="57"/>
      <c r="S74" s="61"/>
      <c r="T74" s="223"/>
      <c r="U74" s="94"/>
      <c r="V74" s="119"/>
      <c r="W74" s="172" t="s">
        <v>388</v>
      </c>
      <c r="X74" s="50">
        <v>5</v>
      </c>
      <c r="Y74" s="143" t="s">
        <v>436</v>
      </c>
      <c r="Z74" s="72">
        <f>ROUND(ROUND(ROUND(F57*N68,0)*S72,0)*V73,0)-X74</f>
        <v>232</v>
      </c>
      <c r="AA74" s="11"/>
    </row>
    <row r="75" spans="1:27" ht="17.2" customHeight="1" x14ac:dyDescent="0.3">
      <c r="A75" s="7">
        <v>41</v>
      </c>
      <c r="B75" s="9">
        <v>9557</v>
      </c>
      <c r="C75" s="6" t="s">
        <v>1000</v>
      </c>
      <c r="D75" s="102"/>
      <c r="E75" s="42"/>
      <c r="F75" s="115"/>
      <c r="G75" s="38"/>
      <c r="H75" s="42"/>
      <c r="I75" s="115"/>
      <c r="J75" s="41"/>
      <c r="K75" s="8"/>
      <c r="L75" s="42"/>
      <c r="M75" s="1"/>
      <c r="N75" s="41"/>
      <c r="O75" s="179"/>
      <c r="P75" s="212" t="s">
        <v>401</v>
      </c>
      <c r="Q75" s="33"/>
      <c r="R75" s="47"/>
      <c r="S75" s="148"/>
      <c r="T75" s="44"/>
      <c r="U75" s="47"/>
      <c r="V75" s="120"/>
      <c r="W75" s="118"/>
      <c r="X75" s="118"/>
      <c r="Y75" s="118"/>
      <c r="Z75" s="66">
        <f>ROUND(ROUND(F57*N68,0)*S76,0)</f>
        <v>178</v>
      </c>
      <c r="AA75" s="11"/>
    </row>
    <row r="76" spans="1:27" ht="17.2" customHeight="1" x14ac:dyDescent="0.3">
      <c r="A76" s="7">
        <v>41</v>
      </c>
      <c r="B76" s="9">
        <v>9558</v>
      </c>
      <c r="C76" s="6" t="s">
        <v>999</v>
      </c>
      <c r="D76" s="102"/>
      <c r="E76" s="42"/>
      <c r="F76" s="115"/>
      <c r="G76" s="38"/>
      <c r="H76" s="42"/>
      <c r="I76" s="115"/>
      <c r="J76" s="41"/>
      <c r="K76" s="8"/>
      <c r="L76" s="42"/>
      <c r="M76" s="1"/>
      <c r="N76" s="41"/>
      <c r="O76" s="179"/>
      <c r="P76" s="213"/>
      <c r="Q76" s="1"/>
      <c r="R76" s="108" t="s">
        <v>439</v>
      </c>
      <c r="S76" s="56">
        <v>0.5</v>
      </c>
      <c r="T76" s="40"/>
      <c r="U76" s="94"/>
      <c r="V76" s="119"/>
      <c r="W76" s="168" t="s">
        <v>388</v>
      </c>
      <c r="X76" s="47">
        <v>5</v>
      </c>
      <c r="Y76" s="148" t="s">
        <v>436</v>
      </c>
      <c r="Z76" s="66">
        <f>ROUND(ROUND(F57*N68,0)*S76,0)-X76</f>
        <v>173</v>
      </c>
      <c r="AA76" s="11"/>
    </row>
    <row r="77" spans="1:27" ht="17.2" customHeight="1" x14ac:dyDescent="0.3">
      <c r="A77" s="7">
        <v>41</v>
      </c>
      <c r="B77" s="9">
        <v>9559</v>
      </c>
      <c r="C77" s="6" t="s">
        <v>998</v>
      </c>
      <c r="D77" s="102"/>
      <c r="E77" s="42"/>
      <c r="F77" s="115"/>
      <c r="G77" s="38"/>
      <c r="H77" s="42"/>
      <c r="I77" s="115"/>
      <c r="J77" s="41"/>
      <c r="K77" s="8"/>
      <c r="L77" s="42"/>
      <c r="M77" s="1"/>
      <c r="N77" s="41"/>
      <c r="O77" s="179"/>
      <c r="P77" s="213"/>
      <c r="Q77" s="1"/>
      <c r="R77" s="108"/>
      <c r="S77" s="56"/>
      <c r="T77" s="212" t="s">
        <v>534</v>
      </c>
      <c r="U77" s="47" t="s">
        <v>439</v>
      </c>
      <c r="V77" s="120">
        <v>0.95</v>
      </c>
      <c r="W77" s="111"/>
      <c r="X77" s="111"/>
      <c r="Y77" s="111"/>
      <c r="Z77" s="72">
        <f>ROUND(ROUND(ROUND(F57*N68,0)*S76,0)*V77,0)</f>
        <v>169</v>
      </c>
      <c r="AA77" s="11"/>
    </row>
    <row r="78" spans="1:27" ht="17.2" customHeight="1" x14ac:dyDescent="0.3">
      <c r="A78" s="7">
        <v>41</v>
      </c>
      <c r="B78" s="9">
        <v>9560</v>
      </c>
      <c r="C78" s="6" t="s">
        <v>997</v>
      </c>
      <c r="D78" s="102"/>
      <c r="E78" s="42"/>
      <c r="F78" s="115"/>
      <c r="G78" s="54"/>
      <c r="H78" s="40"/>
      <c r="I78" s="27"/>
      <c r="J78" s="20"/>
      <c r="K78" s="8"/>
      <c r="L78" s="40"/>
      <c r="M78" s="4"/>
      <c r="N78" s="20"/>
      <c r="O78" s="178"/>
      <c r="P78" s="223"/>
      <c r="Q78" s="4"/>
      <c r="R78" s="57"/>
      <c r="S78" s="61"/>
      <c r="T78" s="223"/>
      <c r="U78" s="94"/>
      <c r="V78" s="119"/>
      <c r="W78" s="172" t="s">
        <v>388</v>
      </c>
      <c r="X78" s="50">
        <v>5</v>
      </c>
      <c r="Y78" s="143" t="s">
        <v>436</v>
      </c>
      <c r="Z78" s="72">
        <f>ROUND(ROUND(ROUND(F57*N68,0)*S76,0)*V77,0)-X78</f>
        <v>164</v>
      </c>
      <c r="AA78" s="11"/>
    </row>
    <row r="79" spans="1:27" ht="17.2" customHeight="1" x14ac:dyDescent="0.3">
      <c r="A79" s="31">
        <v>41</v>
      </c>
      <c r="B79" s="9">
        <v>9115</v>
      </c>
      <c r="C79" s="6" t="s">
        <v>996</v>
      </c>
      <c r="D79" s="176"/>
      <c r="E79" s="42"/>
      <c r="H79" s="218" t="s">
        <v>528</v>
      </c>
      <c r="I79" s="107"/>
      <c r="J79" s="54"/>
      <c r="K79" s="142"/>
      <c r="L79" s="238" t="s">
        <v>417</v>
      </c>
      <c r="M79" s="181"/>
      <c r="N79" s="180"/>
      <c r="O79" s="1"/>
      <c r="P79" s="1"/>
      <c r="Q79" s="1"/>
      <c r="R79" s="1"/>
      <c r="S79" s="41"/>
      <c r="T79" s="44"/>
      <c r="U79" s="47"/>
      <c r="V79" s="147"/>
      <c r="W79" s="48"/>
      <c r="X79" s="48"/>
      <c r="Y79" s="48"/>
      <c r="Z79" s="66">
        <f>ROUND(ROUND(F57*J81,0)*N80,0)</f>
        <v>480</v>
      </c>
      <c r="AA79" s="11"/>
    </row>
    <row r="80" spans="1:27" ht="17.2" customHeight="1" x14ac:dyDescent="0.3">
      <c r="A80" s="7">
        <v>41</v>
      </c>
      <c r="B80" s="9">
        <v>9561</v>
      </c>
      <c r="C80" s="6" t="s">
        <v>995</v>
      </c>
      <c r="D80" s="176"/>
      <c r="E80" s="42"/>
      <c r="F80" s="1"/>
      <c r="G80" s="1"/>
      <c r="H80" s="219"/>
      <c r="I80" s="107"/>
      <c r="J80" s="54"/>
      <c r="K80" s="142"/>
      <c r="L80" s="239"/>
      <c r="M80" s="108" t="s">
        <v>423</v>
      </c>
      <c r="N80" s="116">
        <v>0.7</v>
      </c>
      <c r="O80" s="1"/>
      <c r="P80" s="1"/>
      <c r="Q80" s="1"/>
      <c r="R80" s="1"/>
      <c r="S80" s="41"/>
      <c r="T80" s="40"/>
      <c r="U80" s="94"/>
      <c r="V80" s="114"/>
      <c r="W80" s="172" t="s">
        <v>388</v>
      </c>
      <c r="X80" s="50">
        <v>5</v>
      </c>
      <c r="Y80" s="143" t="s">
        <v>436</v>
      </c>
      <c r="Z80" s="66">
        <f>ROUND(ROUND(F57*J81,0)*N80,0)-X80</f>
        <v>475</v>
      </c>
      <c r="AA80" s="11"/>
    </row>
    <row r="81" spans="1:27" ht="17.2" customHeight="1" x14ac:dyDescent="0.3">
      <c r="A81" s="7">
        <v>41</v>
      </c>
      <c r="B81" s="9">
        <v>9116</v>
      </c>
      <c r="C81" s="6" t="s">
        <v>994</v>
      </c>
      <c r="D81" s="176"/>
      <c r="E81" s="42"/>
      <c r="F81" s="1"/>
      <c r="G81" s="1"/>
      <c r="H81" s="219"/>
      <c r="I81" s="108" t="s">
        <v>423</v>
      </c>
      <c r="J81" s="116">
        <v>0.96499999999999997</v>
      </c>
      <c r="K81" s="142"/>
      <c r="L81" s="239"/>
      <c r="M81" s="133"/>
      <c r="N81" s="135"/>
      <c r="O81" s="1"/>
      <c r="P81" s="1"/>
      <c r="Q81" s="1"/>
      <c r="R81" s="1"/>
      <c r="S81" s="41"/>
      <c r="T81" s="212" t="s">
        <v>534</v>
      </c>
      <c r="U81" s="47" t="s">
        <v>423</v>
      </c>
      <c r="V81" s="120">
        <v>0.95</v>
      </c>
      <c r="W81" s="48"/>
      <c r="X81" s="48"/>
      <c r="Y81" s="48"/>
      <c r="Z81" s="66">
        <f>ROUND(ROUND(ROUND(F57*J81,0)*N80,0)*V81,0)</f>
        <v>456</v>
      </c>
      <c r="AA81" s="11"/>
    </row>
    <row r="82" spans="1:27" ht="17.2" customHeight="1" x14ac:dyDescent="0.3">
      <c r="A82" s="7">
        <v>41</v>
      </c>
      <c r="B82" s="9">
        <v>9562</v>
      </c>
      <c r="C82" s="6" t="s">
        <v>993</v>
      </c>
      <c r="D82" s="176"/>
      <c r="E82" s="42"/>
      <c r="F82" s="1"/>
      <c r="G82" s="1"/>
      <c r="H82" s="219"/>
      <c r="I82" s="107"/>
      <c r="J82" s="54"/>
      <c r="K82" s="142"/>
      <c r="L82" s="133"/>
      <c r="M82" s="133"/>
      <c r="N82" s="135"/>
      <c r="O82" s="4"/>
      <c r="P82" s="4"/>
      <c r="Q82" s="4"/>
      <c r="R82" s="4"/>
      <c r="S82" s="20"/>
      <c r="T82" s="223"/>
      <c r="V82" s="61"/>
      <c r="W82" s="172" t="s">
        <v>388</v>
      </c>
      <c r="X82" s="50">
        <v>5</v>
      </c>
      <c r="Y82" s="143" t="s">
        <v>436</v>
      </c>
      <c r="Z82" s="66">
        <f>ROUND(ROUND(ROUND(F57*J81,0)*N80,0)*V81,0)-X82</f>
        <v>451</v>
      </c>
      <c r="AA82" s="11"/>
    </row>
    <row r="83" spans="1:27" ht="17.2" customHeight="1" x14ac:dyDescent="0.3">
      <c r="A83" s="7">
        <v>41</v>
      </c>
      <c r="B83" s="9">
        <v>9117</v>
      </c>
      <c r="C83" s="6" t="s">
        <v>992</v>
      </c>
      <c r="D83" s="176"/>
      <c r="E83" s="42"/>
      <c r="F83" s="38"/>
      <c r="G83" s="38"/>
      <c r="H83" s="219"/>
      <c r="I83" s="115"/>
      <c r="J83" s="41"/>
      <c r="K83" s="8"/>
      <c r="L83" s="1"/>
      <c r="M83" s="1"/>
      <c r="N83" s="41"/>
      <c r="O83" s="216" t="s">
        <v>541</v>
      </c>
      <c r="P83" s="212" t="s">
        <v>417</v>
      </c>
      <c r="Q83" s="33"/>
      <c r="R83" s="47"/>
      <c r="S83" s="148"/>
      <c r="T83" s="44"/>
      <c r="U83" s="47"/>
      <c r="V83" s="120"/>
      <c r="W83" s="118"/>
      <c r="X83" s="118"/>
      <c r="Y83" s="118"/>
      <c r="Z83" s="66">
        <f>ROUND(ROUND(ROUND(F57*J81,0)*N80,0)*S84,0)</f>
        <v>336</v>
      </c>
      <c r="AA83" s="11"/>
    </row>
    <row r="84" spans="1:27" ht="17.2" customHeight="1" x14ac:dyDescent="0.3">
      <c r="A84" s="7">
        <v>41</v>
      </c>
      <c r="B84" s="9">
        <v>9563</v>
      </c>
      <c r="C84" s="6" t="s">
        <v>991</v>
      </c>
      <c r="D84" s="176"/>
      <c r="E84" s="42"/>
      <c r="F84" s="38"/>
      <c r="G84" s="38"/>
      <c r="H84" s="219"/>
      <c r="I84" s="115"/>
      <c r="J84" s="41"/>
      <c r="K84" s="8"/>
      <c r="L84" s="1"/>
      <c r="M84" s="1"/>
      <c r="N84" s="41"/>
      <c r="O84" s="217"/>
      <c r="P84" s="213"/>
      <c r="Q84" s="1"/>
      <c r="R84" s="108" t="s">
        <v>423</v>
      </c>
      <c r="S84" s="56">
        <v>0.7</v>
      </c>
      <c r="T84" s="40"/>
      <c r="U84" s="94"/>
      <c r="V84" s="119"/>
      <c r="W84" s="168" t="s">
        <v>388</v>
      </c>
      <c r="X84" s="47">
        <v>5</v>
      </c>
      <c r="Y84" s="148" t="s">
        <v>436</v>
      </c>
      <c r="Z84" s="66">
        <f>ROUND(ROUND(ROUND(F57*J81,0)*N80,0)*S84,0)-X84</f>
        <v>331</v>
      </c>
      <c r="AA84" s="11"/>
    </row>
    <row r="85" spans="1:27" ht="17.2" customHeight="1" x14ac:dyDescent="0.3">
      <c r="A85" s="7">
        <v>41</v>
      </c>
      <c r="B85" s="9">
        <v>9118</v>
      </c>
      <c r="C85" s="6" t="s">
        <v>990</v>
      </c>
      <c r="D85" s="176"/>
      <c r="E85" s="42"/>
      <c r="F85" s="38"/>
      <c r="G85" s="38"/>
      <c r="H85" s="42"/>
      <c r="I85" s="115"/>
      <c r="J85" s="41"/>
      <c r="K85" s="8"/>
      <c r="L85" s="1"/>
      <c r="M85" s="1"/>
      <c r="N85" s="41"/>
      <c r="O85" s="217"/>
      <c r="P85" s="213"/>
      <c r="Q85" s="1"/>
      <c r="R85" s="108"/>
      <c r="S85" s="56"/>
      <c r="T85" s="212" t="s">
        <v>534</v>
      </c>
      <c r="U85" s="47" t="s">
        <v>423</v>
      </c>
      <c r="V85" s="120">
        <v>0.95</v>
      </c>
      <c r="W85" s="111"/>
      <c r="X85" s="111"/>
      <c r="Y85" s="111"/>
      <c r="Z85" s="72">
        <f>ROUND(ROUND(ROUND(ROUND(F57*J81,0)*N80,0)*S84,0)*V85,0)</f>
        <v>319</v>
      </c>
      <c r="AA85" s="11"/>
    </row>
    <row r="86" spans="1:27" ht="17.2" customHeight="1" x14ac:dyDescent="0.3">
      <c r="A86" s="7">
        <v>41</v>
      </c>
      <c r="B86" s="9">
        <v>9564</v>
      </c>
      <c r="C86" s="6" t="s">
        <v>989</v>
      </c>
      <c r="D86" s="176"/>
      <c r="E86" s="42"/>
      <c r="F86" s="38"/>
      <c r="G86" s="38"/>
      <c r="H86" s="42"/>
      <c r="I86" s="115"/>
      <c r="J86" s="41"/>
      <c r="K86" s="8"/>
      <c r="L86" s="1"/>
      <c r="M86" s="1"/>
      <c r="N86" s="41"/>
      <c r="O86" s="217"/>
      <c r="P86" s="223"/>
      <c r="Q86" s="1"/>
      <c r="R86" s="57"/>
      <c r="S86" s="61"/>
      <c r="T86" s="223"/>
      <c r="U86" s="94"/>
      <c r="V86" s="119"/>
      <c r="W86" s="172" t="s">
        <v>388</v>
      </c>
      <c r="X86" s="50">
        <v>5</v>
      </c>
      <c r="Y86" s="143" t="s">
        <v>436</v>
      </c>
      <c r="Z86" s="72">
        <f>ROUND(ROUND(ROUND(ROUND(F57*J81,0)*N80,0)*S84,0)*V85,0)-X86</f>
        <v>314</v>
      </c>
      <c r="AA86" s="11"/>
    </row>
    <row r="87" spans="1:27" ht="17.2" customHeight="1" x14ac:dyDescent="0.3">
      <c r="A87" s="7">
        <v>41</v>
      </c>
      <c r="B87" s="9">
        <v>9565</v>
      </c>
      <c r="C87" s="6" t="s">
        <v>988</v>
      </c>
      <c r="D87" s="176"/>
      <c r="E87" s="42"/>
      <c r="F87" s="38"/>
      <c r="G87" s="38"/>
      <c r="H87" s="42"/>
      <c r="I87" s="115"/>
      <c r="J87" s="41"/>
      <c r="K87" s="8"/>
      <c r="L87" s="1"/>
      <c r="M87" s="1"/>
      <c r="N87" s="41"/>
      <c r="O87" s="179"/>
      <c r="P87" s="212" t="s">
        <v>416</v>
      </c>
      <c r="Q87" s="33"/>
      <c r="R87" s="47"/>
      <c r="S87" s="148"/>
      <c r="T87" s="44"/>
      <c r="U87" s="47"/>
      <c r="V87" s="120"/>
      <c r="W87" s="118"/>
      <c r="X87" s="118"/>
      <c r="Y87" s="118"/>
      <c r="Z87" s="66">
        <f>ROUND(ROUND(ROUND(F57*J81,0)*N80,0)*S88,0)</f>
        <v>240</v>
      </c>
      <c r="AA87" s="11"/>
    </row>
    <row r="88" spans="1:27" ht="17.2" customHeight="1" x14ac:dyDescent="0.3">
      <c r="A88" s="7">
        <v>41</v>
      </c>
      <c r="B88" s="9">
        <v>9566</v>
      </c>
      <c r="C88" s="6" t="s">
        <v>987</v>
      </c>
      <c r="D88" s="176"/>
      <c r="E88" s="42"/>
      <c r="F88" s="38"/>
      <c r="G88" s="38"/>
      <c r="H88" s="42"/>
      <c r="I88" s="115"/>
      <c r="J88" s="41"/>
      <c r="K88" s="8"/>
      <c r="L88" s="1"/>
      <c r="M88" s="1"/>
      <c r="N88" s="41"/>
      <c r="O88" s="179"/>
      <c r="P88" s="213"/>
      <c r="Q88" s="1"/>
      <c r="R88" s="108" t="s">
        <v>423</v>
      </c>
      <c r="S88" s="56">
        <v>0.5</v>
      </c>
      <c r="T88" s="40"/>
      <c r="U88" s="94"/>
      <c r="V88" s="119"/>
      <c r="W88" s="168" t="s">
        <v>388</v>
      </c>
      <c r="X88" s="47">
        <v>5</v>
      </c>
      <c r="Y88" s="148" t="s">
        <v>436</v>
      </c>
      <c r="Z88" s="66">
        <f>ROUND(ROUND(ROUND(F57*J81,0)*N80,0)*S88,0)-X88</f>
        <v>235</v>
      </c>
      <c r="AA88" s="11"/>
    </row>
    <row r="89" spans="1:27" ht="17.2" customHeight="1" x14ac:dyDescent="0.3">
      <c r="A89" s="7">
        <v>41</v>
      </c>
      <c r="B89" s="9">
        <v>9567</v>
      </c>
      <c r="C89" s="6" t="s">
        <v>986</v>
      </c>
      <c r="D89" s="176"/>
      <c r="E89" s="42"/>
      <c r="F89" s="38"/>
      <c r="G89" s="38"/>
      <c r="H89" s="42"/>
      <c r="I89" s="115"/>
      <c r="J89" s="41"/>
      <c r="K89" s="8"/>
      <c r="L89" s="1"/>
      <c r="M89" s="1"/>
      <c r="N89" s="41"/>
      <c r="O89" s="179"/>
      <c r="P89" s="213"/>
      <c r="Q89" s="1"/>
      <c r="R89" s="108"/>
      <c r="S89" s="56"/>
      <c r="T89" s="212" t="s">
        <v>534</v>
      </c>
      <c r="U89" s="47" t="s">
        <v>423</v>
      </c>
      <c r="V89" s="120">
        <v>0.95</v>
      </c>
      <c r="W89" s="111"/>
      <c r="X89" s="111"/>
      <c r="Y89" s="111"/>
      <c r="Z89" s="72">
        <f>ROUND(ROUND(ROUND(ROUND(F57*J81,0)*N80,0)*S88,0)*V89,0)</f>
        <v>228</v>
      </c>
      <c r="AA89" s="11"/>
    </row>
    <row r="90" spans="1:27" ht="17.2" customHeight="1" x14ac:dyDescent="0.3">
      <c r="A90" s="7">
        <v>41</v>
      </c>
      <c r="B90" s="9">
        <v>9568</v>
      </c>
      <c r="C90" s="6" t="s">
        <v>985</v>
      </c>
      <c r="D90" s="176"/>
      <c r="E90" s="42"/>
      <c r="F90" s="38"/>
      <c r="G90" s="38"/>
      <c r="H90" s="42"/>
      <c r="I90" s="115"/>
      <c r="J90" s="41"/>
      <c r="K90" s="186"/>
      <c r="L90" s="131"/>
      <c r="M90" s="131"/>
      <c r="N90" s="130"/>
      <c r="O90" s="178"/>
      <c r="P90" s="223"/>
      <c r="Q90" s="4"/>
      <c r="R90" s="57"/>
      <c r="S90" s="61"/>
      <c r="T90" s="223"/>
      <c r="U90" s="94"/>
      <c r="V90" s="119"/>
      <c r="W90" s="172" t="s">
        <v>388</v>
      </c>
      <c r="X90" s="50">
        <v>5</v>
      </c>
      <c r="Y90" s="143" t="s">
        <v>436</v>
      </c>
      <c r="Z90" s="72">
        <f>ROUND(ROUND(ROUND(ROUND(F57*J81,0)*N80,0)*S88,0)*V89,0)-X90</f>
        <v>223</v>
      </c>
      <c r="AA90" s="11"/>
    </row>
    <row r="91" spans="1:27" ht="17.2" customHeight="1" x14ac:dyDescent="0.3">
      <c r="A91" s="31">
        <v>41</v>
      </c>
      <c r="B91" s="9">
        <v>9569</v>
      </c>
      <c r="C91" s="6" t="s">
        <v>984</v>
      </c>
      <c r="D91" s="102"/>
      <c r="E91" s="42"/>
      <c r="F91" s="115"/>
      <c r="G91" s="41"/>
      <c r="H91" s="185"/>
      <c r="I91" s="107"/>
      <c r="J91" s="54"/>
      <c r="K91" s="8"/>
      <c r="L91" s="238" t="s">
        <v>416</v>
      </c>
      <c r="M91" s="184"/>
      <c r="N91" s="183"/>
      <c r="O91" s="1"/>
      <c r="P91" s="1"/>
      <c r="Q91" s="1"/>
      <c r="R91" s="1"/>
      <c r="S91" s="41"/>
      <c r="T91" s="44"/>
      <c r="U91" s="47"/>
      <c r="V91" s="147"/>
      <c r="W91" s="48"/>
      <c r="X91" s="48"/>
      <c r="Y91" s="48"/>
      <c r="Z91" s="66">
        <f>ROUND(ROUND(F57*J81,0)*N92,0)</f>
        <v>343</v>
      </c>
      <c r="AA91" s="11"/>
    </row>
    <row r="92" spans="1:27" ht="17.2" customHeight="1" x14ac:dyDescent="0.3">
      <c r="A92" s="7">
        <v>41</v>
      </c>
      <c r="B92" s="9">
        <v>9570</v>
      </c>
      <c r="C92" s="6" t="s">
        <v>983</v>
      </c>
      <c r="D92" s="102"/>
      <c r="E92" s="42"/>
      <c r="F92" s="1"/>
      <c r="G92" s="1"/>
      <c r="H92" s="42"/>
      <c r="I92" s="107"/>
      <c r="J92" s="54"/>
      <c r="K92" s="142"/>
      <c r="L92" s="239"/>
      <c r="M92" s="108" t="s">
        <v>423</v>
      </c>
      <c r="N92" s="56">
        <v>0.5</v>
      </c>
      <c r="O92" s="1"/>
      <c r="P92" s="1"/>
      <c r="Q92" s="1"/>
      <c r="R92" s="1"/>
      <c r="S92" s="41"/>
      <c r="T92" s="40"/>
      <c r="U92" s="94"/>
      <c r="V92" s="114"/>
      <c r="W92" s="172" t="s">
        <v>388</v>
      </c>
      <c r="X92" s="50">
        <v>5</v>
      </c>
      <c r="Y92" s="143" t="s">
        <v>436</v>
      </c>
      <c r="Z92" s="66">
        <f>ROUND(ROUND(F57*J81,0)*N92,0)-X92</f>
        <v>338</v>
      </c>
      <c r="AA92" s="11"/>
    </row>
    <row r="93" spans="1:27" ht="17.2" customHeight="1" x14ac:dyDescent="0.3">
      <c r="A93" s="7">
        <v>41</v>
      </c>
      <c r="B93" s="9">
        <v>9571</v>
      </c>
      <c r="C93" s="6" t="s">
        <v>982</v>
      </c>
      <c r="D93" s="102"/>
      <c r="E93" s="42"/>
      <c r="F93" s="1"/>
      <c r="G93" s="1"/>
      <c r="H93" s="42"/>
      <c r="I93" s="107"/>
      <c r="J93" s="54"/>
      <c r="K93" s="142"/>
      <c r="L93" s="239"/>
      <c r="M93" s="133"/>
      <c r="N93" s="135"/>
      <c r="O93" s="1"/>
      <c r="P93" s="1"/>
      <c r="Q93" s="1"/>
      <c r="R93" s="1"/>
      <c r="S93" s="41"/>
      <c r="T93" s="212" t="s">
        <v>534</v>
      </c>
      <c r="U93" s="47" t="s">
        <v>423</v>
      </c>
      <c r="V93" s="120">
        <v>0.95</v>
      </c>
      <c r="W93" s="48"/>
      <c r="X93" s="48"/>
      <c r="Y93" s="48"/>
      <c r="Z93" s="66">
        <f>ROUND(ROUND(ROUND(F57*J81,0)*N92,0)*V93,0)</f>
        <v>326</v>
      </c>
      <c r="AA93" s="11"/>
    </row>
    <row r="94" spans="1:27" ht="17.2" customHeight="1" x14ac:dyDescent="0.3">
      <c r="A94" s="7">
        <v>41</v>
      </c>
      <c r="B94" s="9">
        <v>9572</v>
      </c>
      <c r="C94" s="6" t="s">
        <v>981</v>
      </c>
      <c r="D94" s="102"/>
      <c r="E94" s="42"/>
      <c r="F94" s="1"/>
      <c r="G94" s="1"/>
      <c r="H94" s="42"/>
      <c r="I94" s="107"/>
      <c r="J94" s="54"/>
      <c r="K94" s="142"/>
      <c r="L94" s="139"/>
      <c r="M94" s="133"/>
      <c r="N94" s="135"/>
      <c r="O94" s="4"/>
      <c r="P94" s="4"/>
      <c r="Q94" s="4"/>
      <c r="R94" s="4"/>
      <c r="S94" s="20"/>
      <c r="T94" s="223"/>
      <c r="V94" s="61"/>
      <c r="W94" s="172" t="s">
        <v>388</v>
      </c>
      <c r="X94" s="50">
        <v>5</v>
      </c>
      <c r="Y94" s="143" t="s">
        <v>436</v>
      </c>
      <c r="Z94" s="66">
        <f>ROUND(ROUND(ROUND(F57*J81,0)*N92,0)*V93,0)-X94</f>
        <v>321</v>
      </c>
      <c r="AA94" s="11"/>
    </row>
    <row r="95" spans="1:27" ht="17.2" customHeight="1" x14ac:dyDescent="0.3">
      <c r="A95" s="7">
        <v>41</v>
      </c>
      <c r="B95" s="9">
        <v>9573</v>
      </c>
      <c r="C95" s="6" t="s">
        <v>980</v>
      </c>
      <c r="D95" s="102"/>
      <c r="E95" s="42"/>
      <c r="F95" s="38"/>
      <c r="G95" s="38"/>
      <c r="H95" s="42"/>
      <c r="I95" s="115"/>
      <c r="J95" s="41"/>
      <c r="K95" s="8"/>
      <c r="L95" s="42"/>
      <c r="M95" s="1"/>
      <c r="N95" s="41"/>
      <c r="O95" s="216" t="s">
        <v>541</v>
      </c>
      <c r="P95" s="212" t="s">
        <v>417</v>
      </c>
      <c r="Q95" s="33"/>
      <c r="R95" s="47"/>
      <c r="S95" s="148"/>
      <c r="T95" s="44"/>
      <c r="U95" s="47"/>
      <c r="V95" s="120"/>
      <c r="W95" s="118"/>
      <c r="X95" s="118"/>
      <c r="Y95" s="118"/>
      <c r="Z95" s="66">
        <f>ROUND(ROUND(ROUND(F57*J81,0)*N92,0)*S96,0)</f>
        <v>240</v>
      </c>
      <c r="AA95" s="11"/>
    </row>
    <row r="96" spans="1:27" ht="17.2" customHeight="1" x14ac:dyDescent="0.3">
      <c r="A96" s="7">
        <v>41</v>
      </c>
      <c r="B96" s="9">
        <v>9574</v>
      </c>
      <c r="C96" s="6" t="s">
        <v>979</v>
      </c>
      <c r="D96" s="102"/>
      <c r="E96" s="42"/>
      <c r="F96" s="38"/>
      <c r="G96" s="38"/>
      <c r="H96" s="42"/>
      <c r="I96" s="115"/>
      <c r="J96" s="41"/>
      <c r="K96" s="8"/>
      <c r="L96" s="42"/>
      <c r="M96" s="1"/>
      <c r="N96" s="41"/>
      <c r="O96" s="217"/>
      <c r="P96" s="213"/>
      <c r="Q96" s="1"/>
      <c r="R96" s="108" t="s">
        <v>423</v>
      </c>
      <c r="S96" s="56">
        <v>0.7</v>
      </c>
      <c r="T96" s="40"/>
      <c r="U96" s="94"/>
      <c r="V96" s="119"/>
      <c r="W96" s="168" t="s">
        <v>388</v>
      </c>
      <c r="X96" s="47">
        <v>5</v>
      </c>
      <c r="Y96" s="148" t="s">
        <v>436</v>
      </c>
      <c r="Z96" s="66">
        <f>ROUND(ROUND(ROUND(F57*J81,0)*N92,0)*S96,0)-X96</f>
        <v>235</v>
      </c>
      <c r="AA96" s="11"/>
    </row>
    <row r="97" spans="1:27" ht="17.2" customHeight="1" x14ac:dyDescent="0.3">
      <c r="A97" s="7">
        <v>41</v>
      </c>
      <c r="B97" s="9">
        <v>9575</v>
      </c>
      <c r="C97" s="6" t="s">
        <v>978</v>
      </c>
      <c r="D97" s="102"/>
      <c r="E97" s="42"/>
      <c r="F97" s="38"/>
      <c r="G97" s="38"/>
      <c r="H97" s="42"/>
      <c r="I97" s="115"/>
      <c r="J97" s="41"/>
      <c r="K97" s="8"/>
      <c r="L97" s="42"/>
      <c r="M97" s="1"/>
      <c r="N97" s="41"/>
      <c r="O97" s="217"/>
      <c r="P97" s="213"/>
      <c r="Q97" s="1"/>
      <c r="R97" s="108"/>
      <c r="S97" s="56"/>
      <c r="T97" s="212" t="s">
        <v>534</v>
      </c>
      <c r="U97" s="47" t="s">
        <v>423</v>
      </c>
      <c r="V97" s="120">
        <v>0.95</v>
      </c>
      <c r="W97" s="111"/>
      <c r="X97" s="111"/>
      <c r="Y97" s="111"/>
      <c r="Z97" s="72">
        <f>ROUND(ROUND(ROUND(ROUND(F57*J81,0)*N92,0)*S96,0)*V97,0)</f>
        <v>228</v>
      </c>
      <c r="AA97" s="11"/>
    </row>
    <row r="98" spans="1:27" ht="17.2" customHeight="1" x14ac:dyDescent="0.3">
      <c r="A98" s="7">
        <v>41</v>
      </c>
      <c r="B98" s="9">
        <v>9576</v>
      </c>
      <c r="C98" s="6" t="s">
        <v>977</v>
      </c>
      <c r="D98" s="102"/>
      <c r="E98" s="42"/>
      <c r="F98" s="38"/>
      <c r="G98" s="38"/>
      <c r="H98" s="42"/>
      <c r="I98" s="115"/>
      <c r="J98" s="41"/>
      <c r="K98" s="8"/>
      <c r="L98" s="42"/>
      <c r="M98" s="1"/>
      <c r="N98" s="41"/>
      <c r="O98" s="217"/>
      <c r="P98" s="223"/>
      <c r="Q98" s="1"/>
      <c r="R98" s="57"/>
      <c r="S98" s="61"/>
      <c r="T98" s="223"/>
      <c r="U98" s="94"/>
      <c r="V98" s="119"/>
      <c r="W98" s="172" t="s">
        <v>388</v>
      </c>
      <c r="X98" s="50">
        <v>5</v>
      </c>
      <c r="Y98" s="143" t="s">
        <v>436</v>
      </c>
      <c r="Z98" s="72">
        <f>ROUND(ROUND(ROUND(ROUND(F57*J81,0)*N92,0)*S96,0)*V97,0)-X98</f>
        <v>223</v>
      </c>
      <c r="AA98" s="11"/>
    </row>
    <row r="99" spans="1:27" ht="17.2" customHeight="1" x14ac:dyDescent="0.3">
      <c r="A99" s="7">
        <v>41</v>
      </c>
      <c r="B99" s="9">
        <v>9577</v>
      </c>
      <c r="C99" s="6" t="s">
        <v>976</v>
      </c>
      <c r="D99" s="102"/>
      <c r="E99" s="42"/>
      <c r="F99" s="38"/>
      <c r="G99" s="38"/>
      <c r="H99" s="42"/>
      <c r="I99" s="115"/>
      <c r="J99" s="41"/>
      <c r="K99" s="8"/>
      <c r="L99" s="42"/>
      <c r="M99" s="1"/>
      <c r="N99" s="41"/>
      <c r="O99" s="179"/>
      <c r="P99" s="212" t="s">
        <v>389</v>
      </c>
      <c r="Q99" s="33"/>
      <c r="R99" s="47"/>
      <c r="S99" s="148"/>
      <c r="T99" s="44"/>
      <c r="U99" s="47"/>
      <c r="V99" s="120"/>
      <c r="W99" s="118"/>
      <c r="X99" s="118"/>
      <c r="Y99" s="118"/>
      <c r="Z99" s="66">
        <f>ROUND(ROUND(ROUND(F57*J81,0)*N92,0)*S100,0)</f>
        <v>172</v>
      </c>
      <c r="AA99" s="11"/>
    </row>
    <row r="100" spans="1:27" ht="17.2" customHeight="1" x14ac:dyDescent="0.3">
      <c r="A100" s="7">
        <v>41</v>
      </c>
      <c r="B100" s="9">
        <v>9578</v>
      </c>
      <c r="C100" s="6" t="s">
        <v>975</v>
      </c>
      <c r="D100" s="102"/>
      <c r="E100" s="42"/>
      <c r="F100" s="38"/>
      <c r="G100" s="38"/>
      <c r="H100" s="42"/>
      <c r="I100" s="115"/>
      <c r="J100" s="41"/>
      <c r="K100" s="8"/>
      <c r="L100" s="42"/>
      <c r="M100" s="1"/>
      <c r="N100" s="41"/>
      <c r="O100" s="179"/>
      <c r="P100" s="213"/>
      <c r="Q100" s="1"/>
      <c r="R100" s="108" t="s">
        <v>386</v>
      </c>
      <c r="S100" s="56">
        <v>0.5</v>
      </c>
      <c r="T100" s="40"/>
      <c r="U100" s="94"/>
      <c r="V100" s="119"/>
      <c r="W100" s="168" t="s">
        <v>388</v>
      </c>
      <c r="X100" s="47">
        <v>5</v>
      </c>
      <c r="Y100" s="148" t="s">
        <v>436</v>
      </c>
      <c r="Z100" s="66">
        <f>ROUND(ROUND(ROUND(F57*J81,0)*N92,0)*S100,0)-X100</f>
        <v>167</v>
      </c>
      <c r="AA100" s="11"/>
    </row>
    <row r="101" spans="1:27" ht="17.2" customHeight="1" x14ac:dyDescent="0.3">
      <c r="A101" s="7">
        <v>41</v>
      </c>
      <c r="B101" s="9">
        <v>9579</v>
      </c>
      <c r="C101" s="6" t="s">
        <v>974</v>
      </c>
      <c r="D101" s="102"/>
      <c r="E101" s="42"/>
      <c r="F101" s="38"/>
      <c r="G101" s="38"/>
      <c r="H101" s="42"/>
      <c r="I101" s="115"/>
      <c r="J101" s="41"/>
      <c r="K101" s="8"/>
      <c r="L101" s="42"/>
      <c r="M101" s="1"/>
      <c r="N101" s="41"/>
      <c r="O101" s="179"/>
      <c r="P101" s="213"/>
      <c r="Q101" s="1"/>
      <c r="R101" s="108"/>
      <c r="S101" s="56"/>
      <c r="T101" s="212" t="s">
        <v>534</v>
      </c>
      <c r="U101" s="47" t="s">
        <v>386</v>
      </c>
      <c r="V101" s="120">
        <v>0.95</v>
      </c>
      <c r="W101" s="111"/>
      <c r="X101" s="111"/>
      <c r="Y101" s="111"/>
      <c r="Z101" s="72">
        <f>ROUND(ROUND(ROUND(ROUND(F57*J81,0)*N92,0)*S100,0)*V101,0)</f>
        <v>163</v>
      </c>
      <c r="AA101" s="11"/>
    </row>
    <row r="102" spans="1:27" ht="17.2" customHeight="1" x14ac:dyDescent="0.3">
      <c r="A102" s="7">
        <v>41</v>
      </c>
      <c r="B102" s="9">
        <v>9580</v>
      </c>
      <c r="C102" s="6" t="s">
        <v>973</v>
      </c>
      <c r="D102" s="176"/>
      <c r="E102" s="40"/>
      <c r="F102" s="57"/>
      <c r="G102" s="57"/>
      <c r="H102" s="40"/>
      <c r="I102" s="27"/>
      <c r="J102" s="20"/>
      <c r="K102" s="8"/>
      <c r="L102" s="40"/>
      <c r="M102" s="4"/>
      <c r="N102" s="20"/>
      <c r="O102" s="178"/>
      <c r="P102" s="223"/>
      <c r="Q102" s="4"/>
      <c r="R102" s="57"/>
      <c r="S102" s="61"/>
      <c r="T102" s="223"/>
      <c r="U102" s="94"/>
      <c r="V102" s="119"/>
      <c r="W102" s="172" t="s">
        <v>388</v>
      </c>
      <c r="X102" s="50">
        <v>5</v>
      </c>
      <c r="Y102" s="143" t="s">
        <v>436</v>
      </c>
      <c r="Z102" s="72">
        <f>ROUND(ROUND(ROUND(ROUND(F57*J81,0)*N92,0)*S100,0)*V101,0)-X102</f>
        <v>158</v>
      </c>
      <c r="AA102" s="11"/>
    </row>
    <row r="103" spans="1:27" ht="17.2" customHeight="1" x14ac:dyDescent="0.3">
      <c r="A103" s="7">
        <v>41</v>
      </c>
      <c r="B103" s="9">
        <v>9121</v>
      </c>
      <c r="C103" s="6" t="s">
        <v>972</v>
      </c>
      <c r="D103" s="176"/>
      <c r="E103" s="212" t="s">
        <v>649</v>
      </c>
      <c r="F103" s="33"/>
      <c r="G103" s="33"/>
      <c r="H103" s="44"/>
      <c r="I103" s="53"/>
      <c r="J103" s="60"/>
      <c r="K103" s="142"/>
      <c r="L103" s="238" t="s">
        <v>390</v>
      </c>
      <c r="M103" s="181"/>
      <c r="N103" s="180"/>
      <c r="O103" s="1"/>
      <c r="P103" s="1"/>
      <c r="Q103" s="1"/>
      <c r="R103" s="1"/>
      <c r="S103" s="45"/>
      <c r="T103" s="44"/>
      <c r="U103" s="47"/>
      <c r="V103" s="147"/>
      <c r="W103" s="48"/>
      <c r="X103" s="48"/>
      <c r="Y103" s="48"/>
      <c r="Z103" s="66">
        <f>ROUND(F105*N104,0)</f>
        <v>473</v>
      </c>
      <c r="AA103" s="11"/>
    </row>
    <row r="104" spans="1:27" ht="17.2" customHeight="1" x14ac:dyDescent="0.3">
      <c r="A104" s="7">
        <v>41</v>
      </c>
      <c r="B104" s="9">
        <v>9581</v>
      </c>
      <c r="C104" s="6" t="s">
        <v>971</v>
      </c>
      <c r="D104" s="176"/>
      <c r="E104" s="213"/>
      <c r="F104" s="1"/>
      <c r="G104" s="1"/>
      <c r="H104" s="42"/>
      <c r="I104" s="107"/>
      <c r="J104" s="54"/>
      <c r="K104" s="142"/>
      <c r="L104" s="239"/>
      <c r="M104" s="108" t="s">
        <v>386</v>
      </c>
      <c r="N104" s="116">
        <v>0.7</v>
      </c>
      <c r="O104" s="1"/>
      <c r="P104" s="1"/>
      <c r="Q104" s="1"/>
      <c r="R104" s="1"/>
      <c r="S104" s="41"/>
      <c r="T104" s="40"/>
      <c r="U104" s="94"/>
      <c r="V104" s="114"/>
      <c r="W104" s="172" t="s">
        <v>388</v>
      </c>
      <c r="X104" s="50">
        <v>5</v>
      </c>
      <c r="Y104" s="143" t="s">
        <v>436</v>
      </c>
      <c r="Z104" s="66">
        <f>ROUND(F105*N104,0)-X104</f>
        <v>468</v>
      </c>
      <c r="AA104" s="11"/>
    </row>
    <row r="105" spans="1:27" ht="17.2" customHeight="1" x14ac:dyDescent="0.3">
      <c r="A105" s="7">
        <v>41</v>
      </c>
      <c r="B105" s="9">
        <v>9122</v>
      </c>
      <c r="C105" s="6" t="s">
        <v>970</v>
      </c>
      <c r="D105" s="176"/>
      <c r="E105" s="213"/>
      <c r="F105" s="112">
        <f>'12自立訓練(機能・基本)'!F57</f>
        <v>675</v>
      </c>
      <c r="G105" s="1" t="s">
        <v>15</v>
      </c>
      <c r="H105" s="42"/>
      <c r="I105" s="107"/>
      <c r="J105" s="54"/>
      <c r="K105" s="142"/>
      <c r="L105" s="239"/>
      <c r="M105" s="133"/>
      <c r="N105" s="135"/>
      <c r="O105" s="1"/>
      <c r="P105" s="1"/>
      <c r="Q105" s="1"/>
      <c r="R105" s="1"/>
      <c r="S105" s="41"/>
      <c r="T105" s="212" t="s">
        <v>534</v>
      </c>
      <c r="U105" s="47" t="s">
        <v>439</v>
      </c>
      <c r="V105" s="120">
        <v>0.95</v>
      </c>
      <c r="W105" s="48"/>
      <c r="X105" s="48"/>
      <c r="Y105" s="48"/>
      <c r="Z105" s="66">
        <f>ROUND(ROUND(F105*N104,0)*V105,0)</f>
        <v>449</v>
      </c>
      <c r="AA105" s="11"/>
    </row>
    <row r="106" spans="1:27" ht="17.2" customHeight="1" x14ac:dyDescent="0.3">
      <c r="A106" s="7">
        <v>41</v>
      </c>
      <c r="B106" s="9">
        <v>9582</v>
      </c>
      <c r="C106" s="6" t="s">
        <v>969</v>
      </c>
      <c r="D106" s="176"/>
      <c r="E106" s="42"/>
      <c r="F106" s="1"/>
      <c r="G106" s="1"/>
      <c r="H106" s="42"/>
      <c r="I106" s="107"/>
      <c r="J106" s="54"/>
      <c r="K106" s="142"/>
      <c r="L106" s="133"/>
      <c r="M106" s="133"/>
      <c r="N106" s="135"/>
      <c r="O106" s="4"/>
      <c r="P106" s="4"/>
      <c r="Q106" s="4"/>
      <c r="R106" s="4"/>
      <c r="S106" s="20"/>
      <c r="T106" s="223"/>
      <c r="V106" s="61"/>
      <c r="W106" s="172" t="s">
        <v>388</v>
      </c>
      <c r="X106" s="50">
        <v>5</v>
      </c>
      <c r="Y106" s="143" t="s">
        <v>436</v>
      </c>
      <c r="Z106" s="66">
        <f>ROUND(ROUND(F105*N104,0)*V105,0)-X106</f>
        <v>444</v>
      </c>
      <c r="AA106" s="11"/>
    </row>
    <row r="107" spans="1:27" ht="17.2" customHeight="1" x14ac:dyDescent="0.3">
      <c r="A107" s="7">
        <v>41</v>
      </c>
      <c r="B107" s="9">
        <v>9123</v>
      </c>
      <c r="C107" s="6" t="s">
        <v>968</v>
      </c>
      <c r="D107" s="176"/>
      <c r="E107" s="42"/>
      <c r="F107" s="38"/>
      <c r="G107" s="38"/>
      <c r="H107" s="42"/>
      <c r="I107" s="115"/>
      <c r="J107" s="41"/>
      <c r="K107" s="8"/>
      <c r="L107" s="1"/>
      <c r="M107" s="1"/>
      <c r="N107" s="41"/>
      <c r="O107" s="216" t="s">
        <v>541</v>
      </c>
      <c r="P107" s="212" t="s">
        <v>402</v>
      </c>
      <c r="Q107" s="33"/>
      <c r="R107" s="47"/>
      <c r="S107" s="148"/>
      <c r="T107" s="44"/>
      <c r="U107" s="47"/>
      <c r="V107" s="120"/>
      <c r="W107" s="118"/>
      <c r="X107" s="118"/>
      <c r="Y107" s="118"/>
      <c r="Z107" s="66">
        <f>ROUND(ROUND(F105*N104,0)*S108,0)</f>
        <v>331</v>
      </c>
      <c r="AA107" s="11"/>
    </row>
    <row r="108" spans="1:27" ht="17.2" customHeight="1" x14ac:dyDescent="0.3">
      <c r="A108" s="7">
        <v>41</v>
      </c>
      <c r="B108" s="9">
        <v>9583</v>
      </c>
      <c r="C108" s="6" t="s">
        <v>967</v>
      </c>
      <c r="D108" s="176"/>
      <c r="E108" s="42"/>
      <c r="F108" s="38"/>
      <c r="G108" s="38"/>
      <c r="H108" s="42"/>
      <c r="I108" s="115"/>
      <c r="J108" s="41"/>
      <c r="K108" s="8"/>
      <c r="L108" s="1"/>
      <c r="M108" s="1"/>
      <c r="N108" s="41"/>
      <c r="O108" s="217"/>
      <c r="P108" s="213"/>
      <c r="Q108" s="1"/>
      <c r="R108" s="108" t="s">
        <v>439</v>
      </c>
      <c r="S108" s="56">
        <v>0.7</v>
      </c>
      <c r="T108" s="40"/>
      <c r="U108" s="94"/>
      <c r="V108" s="119"/>
      <c r="W108" s="168" t="s">
        <v>388</v>
      </c>
      <c r="X108" s="47">
        <v>5</v>
      </c>
      <c r="Y108" s="148" t="s">
        <v>436</v>
      </c>
      <c r="Z108" s="66">
        <f>ROUND(ROUND(F105*N104,0)*S108,0)-X108</f>
        <v>326</v>
      </c>
      <c r="AA108" s="11"/>
    </row>
    <row r="109" spans="1:27" ht="17.2" customHeight="1" x14ac:dyDescent="0.3">
      <c r="A109" s="7">
        <v>41</v>
      </c>
      <c r="B109" s="9">
        <v>9124</v>
      </c>
      <c r="C109" s="6" t="s">
        <v>966</v>
      </c>
      <c r="D109" s="176"/>
      <c r="E109" s="42"/>
      <c r="F109" s="38"/>
      <c r="G109" s="38"/>
      <c r="H109" s="42"/>
      <c r="I109" s="115"/>
      <c r="J109" s="41"/>
      <c r="K109" s="8"/>
      <c r="L109" s="1"/>
      <c r="M109" s="1"/>
      <c r="N109" s="41"/>
      <c r="O109" s="217"/>
      <c r="P109" s="213"/>
      <c r="Q109" s="1"/>
      <c r="R109" s="108"/>
      <c r="S109" s="56"/>
      <c r="T109" s="212" t="s">
        <v>534</v>
      </c>
      <c r="U109" s="47" t="s">
        <v>439</v>
      </c>
      <c r="V109" s="120">
        <v>0.95</v>
      </c>
      <c r="W109" s="111"/>
      <c r="X109" s="111"/>
      <c r="Y109" s="111"/>
      <c r="Z109" s="72">
        <f>ROUND(ROUND(ROUND(F105*N104,0)*S108,0)*V109,0)</f>
        <v>314</v>
      </c>
      <c r="AA109" s="11"/>
    </row>
    <row r="110" spans="1:27" ht="17.2" customHeight="1" x14ac:dyDescent="0.3">
      <c r="A110" s="7">
        <v>41</v>
      </c>
      <c r="B110" s="9">
        <v>9584</v>
      </c>
      <c r="C110" s="6" t="s">
        <v>965</v>
      </c>
      <c r="D110" s="176"/>
      <c r="E110" s="42"/>
      <c r="F110" s="38"/>
      <c r="G110" s="38"/>
      <c r="H110" s="42"/>
      <c r="I110" s="115"/>
      <c r="J110" s="41"/>
      <c r="K110" s="8"/>
      <c r="L110" s="1"/>
      <c r="M110" s="1"/>
      <c r="N110" s="41"/>
      <c r="O110" s="217"/>
      <c r="P110" s="223"/>
      <c r="Q110" s="1"/>
      <c r="R110" s="57"/>
      <c r="S110" s="61"/>
      <c r="T110" s="223"/>
      <c r="U110" s="94"/>
      <c r="V110" s="119"/>
      <c r="W110" s="172" t="s">
        <v>388</v>
      </c>
      <c r="X110" s="50">
        <v>5</v>
      </c>
      <c r="Y110" s="143" t="s">
        <v>436</v>
      </c>
      <c r="Z110" s="72">
        <f>ROUND(ROUND(ROUND(F105*N104,0)*S108,0)*V109,0)-X110</f>
        <v>309</v>
      </c>
      <c r="AA110" s="11"/>
    </row>
    <row r="111" spans="1:27" ht="17.2" customHeight="1" x14ac:dyDescent="0.3">
      <c r="A111" s="7">
        <v>41</v>
      </c>
      <c r="B111" s="9">
        <v>9585</v>
      </c>
      <c r="C111" s="6" t="s">
        <v>964</v>
      </c>
      <c r="D111" s="176"/>
      <c r="E111" s="42"/>
      <c r="F111" s="38"/>
      <c r="G111" s="38"/>
      <c r="H111" s="42"/>
      <c r="I111" s="115"/>
      <c r="J111" s="41"/>
      <c r="K111" s="8"/>
      <c r="L111" s="1"/>
      <c r="M111" s="1"/>
      <c r="N111" s="41"/>
      <c r="O111" s="179"/>
      <c r="P111" s="212" t="s">
        <v>401</v>
      </c>
      <c r="Q111" s="33"/>
      <c r="R111" s="47"/>
      <c r="S111" s="148"/>
      <c r="T111" s="44"/>
      <c r="U111" s="47"/>
      <c r="V111" s="120"/>
      <c r="W111" s="118"/>
      <c r="X111" s="118"/>
      <c r="Y111" s="118"/>
      <c r="Z111" s="66">
        <f>ROUND(ROUND(F105*N104,0)*S112,0)</f>
        <v>237</v>
      </c>
      <c r="AA111" s="11"/>
    </row>
    <row r="112" spans="1:27" ht="17.2" customHeight="1" x14ac:dyDescent="0.3">
      <c r="A112" s="7">
        <v>41</v>
      </c>
      <c r="B112" s="9">
        <v>9586</v>
      </c>
      <c r="C112" s="6" t="s">
        <v>963</v>
      </c>
      <c r="D112" s="176"/>
      <c r="E112" s="42"/>
      <c r="F112" s="38"/>
      <c r="G112" s="38"/>
      <c r="H112" s="42"/>
      <c r="I112" s="115"/>
      <c r="J112" s="41"/>
      <c r="K112" s="8"/>
      <c r="L112" s="1"/>
      <c r="M112" s="1"/>
      <c r="N112" s="41"/>
      <c r="O112" s="179"/>
      <c r="P112" s="213"/>
      <c r="Q112" s="1"/>
      <c r="R112" s="108" t="s">
        <v>439</v>
      </c>
      <c r="S112" s="56">
        <v>0.5</v>
      </c>
      <c r="T112" s="40"/>
      <c r="U112" s="94"/>
      <c r="V112" s="119"/>
      <c r="W112" s="168" t="s">
        <v>388</v>
      </c>
      <c r="X112" s="47">
        <v>5</v>
      </c>
      <c r="Y112" s="148" t="s">
        <v>436</v>
      </c>
      <c r="Z112" s="66">
        <f>ROUND(ROUND(F105*N104,0)*S112,0)-X112</f>
        <v>232</v>
      </c>
      <c r="AA112" s="11"/>
    </row>
    <row r="113" spans="1:27" ht="17.2" customHeight="1" x14ac:dyDescent="0.3">
      <c r="A113" s="7">
        <v>41</v>
      </c>
      <c r="B113" s="9">
        <v>9587</v>
      </c>
      <c r="C113" s="6" t="s">
        <v>962</v>
      </c>
      <c r="D113" s="176"/>
      <c r="E113" s="42"/>
      <c r="F113" s="38"/>
      <c r="G113" s="38"/>
      <c r="H113" s="42"/>
      <c r="I113" s="115"/>
      <c r="J113" s="41"/>
      <c r="K113" s="8"/>
      <c r="L113" s="1"/>
      <c r="M113" s="1"/>
      <c r="N113" s="41"/>
      <c r="O113" s="179"/>
      <c r="P113" s="213"/>
      <c r="Q113" s="1"/>
      <c r="R113" s="108"/>
      <c r="S113" s="56"/>
      <c r="T113" s="212" t="s">
        <v>534</v>
      </c>
      <c r="U113" s="47" t="s">
        <v>439</v>
      </c>
      <c r="V113" s="120">
        <v>0.95</v>
      </c>
      <c r="W113" s="111"/>
      <c r="X113" s="111"/>
      <c r="Y113" s="111"/>
      <c r="Z113" s="72">
        <f>ROUND(ROUND(ROUND(F105*N104,0)*S112,0)*V113,0)</f>
        <v>225</v>
      </c>
      <c r="AA113" s="11"/>
    </row>
    <row r="114" spans="1:27" ht="17.2" customHeight="1" x14ac:dyDescent="0.3">
      <c r="A114" s="7">
        <v>41</v>
      </c>
      <c r="B114" s="9">
        <v>9588</v>
      </c>
      <c r="C114" s="6" t="s">
        <v>961</v>
      </c>
      <c r="D114" s="176"/>
      <c r="E114" s="42"/>
      <c r="F114" s="107"/>
      <c r="G114" s="54"/>
      <c r="H114" s="42"/>
      <c r="I114" s="115"/>
      <c r="J114" s="41"/>
      <c r="K114" s="8"/>
      <c r="L114" s="1"/>
      <c r="M114" s="1"/>
      <c r="N114" s="41"/>
      <c r="O114" s="178"/>
      <c r="P114" s="223"/>
      <c r="Q114" s="4"/>
      <c r="R114" s="57"/>
      <c r="S114" s="61"/>
      <c r="T114" s="223"/>
      <c r="U114" s="94"/>
      <c r="V114" s="119"/>
      <c r="W114" s="172" t="s">
        <v>388</v>
      </c>
      <c r="X114" s="50">
        <v>5</v>
      </c>
      <c r="Y114" s="143" t="s">
        <v>436</v>
      </c>
      <c r="Z114" s="72">
        <f>ROUND(ROUND(ROUND(F105*N104,0)*S112,0)*V113,0)-X114</f>
        <v>220</v>
      </c>
      <c r="AA114" s="11"/>
    </row>
    <row r="115" spans="1:27" ht="17.2" customHeight="1" x14ac:dyDescent="0.3">
      <c r="A115" s="7">
        <v>41</v>
      </c>
      <c r="B115" s="9">
        <v>9589</v>
      </c>
      <c r="C115" s="6" t="s">
        <v>960</v>
      </c>
      <c r="D115" s="102"/>
      <c r="E115" s="42"/>
      <c r="H115" s="42"/>
      <c r="I115" s="107"/>
      <c r="J115" s="54"/>
      <c r="K115" s="8"/>
      <c r="L115" s="238" t="s">
        <v>389</v>
      </c>
      <c r="M115" s="184"/>
      <c r="N115" s="183"/>
      <c r="O115" s="1"/>
      <c r="P115" s="1"/>
      <c r="Q115" s="1"/>
      <c r="R115" s="1"/>
      <c r="S115" s="45"/>
      <c r="T115" s="44"/>
      <c r="U115" s="47"/>
      <c r="V115" s="147"/>
      <c r="W115" s="48"/>
      <c r="X115" s="48"/>
      <c r="Y115" s="48"/>
      <c r="Z115" s="66">
        <f>ROUND(F105*N116,0)</f>
        <v>338</v>
      </c>
      <c r="AA115" s="11"/>
    </row>
    <row r="116" spans="1:27" ht="17.2" customHeight="1" x14ac:dyDescent="0.3">
      <c r="A116" s="7">
        <v>41</v>
      </c>
      <c r="B116" s="9">
        <v>9590</v>
      </c>
      <c r="C116" s="6" t="s">
        <v>959</v>
      </c>
      <c r="D116" s="102"/>
      <c r="E116" s="42"/>
      <c r="F116" s="115"/>
      <c r="G116" s="1"/>
      <c r="H116" s="42"/>
      <c r="I116" s="107"/>
      <c r="J116" s="54"/>
      <c r="K116" s="142"/>
      <c r="L116" s="239"/>
      <c r="M116" s="108" t="s">
        <v>386</v>
      </c>
      <c r="N116" s="56">
        <v>0.5</v>
      </c>
      <c r="O116" s="1"/>
      <c r="P116" s="1"/>
      <c r="Q116" s="1"/>
      <c r="R116" s="1"/>
      <c r="S116" s="41"/>
      <c r="T116" s="40"/>
      <c r="U116" s="94"/>
      <c r="V116" s="114"/>
      <c r="W116" s="172" t="s">
        <v>388</v>
      </c>
      <c r="X116" s="50">
        <v>5</v>
      </c>
      <c r="Y116" s="143" t="s">
        <v>436</v>
      </c>
      <c r="Z116" s="66">
        <f>ROUND(F105*N116,0)-X116</f>
        <v>333</v>
      </c>
      <c r="AA116" s="11"/>
    </row>
    <row r="117" spans="1:27" ht="17.2" customHeight="1" x14ac:dyDescent="0.3">
      <c r="A117" s="7">
        <v>41</v>
      </c>
      <c r="B117" s="9">
        <v>9591</v>
      </c>
      <c r="C117" s="6" t="s">
        <v>958</v>
      </c>
      <c r="D117" s="102"/>
      <c r="E117" s="42"/>
      <c r="F117" s="115"/>
      <c r="G117" s="1"/>
      <c r="H117" s="42"/>
      <c r="I117" s="107"/>
      <c r="J117" s="54"/>
      <c r="K117" s="142"/>
      <c r="L117" s="239"/>
      <c r="M117" s="133"/>
      <c r="N117" s="135"/>
      <c r="O117" s="1"/>
      <c r="P117" s="1"/>
      <c r="Q117" s="1"/>
      <c r="R117" s="1"/>
      <c r="S117" s="41"/>
      <c r="T117" s="212" t="s">
        <v>534</v>
      </c>
      <c r="U117" s="47" t="s">
        <v>386</v>
      </c>
      <c r="V117" s="120">
        <v>0.95</v>
      </c>
      <c r="W117" s="48"/>
      <c r="X117" s="48"/>
      <c r="Y117" s="48"/>
      <c r="Z117" s="66">
        <f>ROUND(ROUND(F105*N116,0)*V117,0)</f>
        <v>321</v>
      </c>
      <c r="AA117" s="11"/>
    </row>
    <row r="118" spans="1:27" ht="17.2" customHeight="1" x14ac:dyDescent="0.3">
      <c r="A118" s="7">
        <v>41</v>
      </c>
      <c r="B118" s="9">
        <v>9592</v>
      </c>
      <c r="C118" s="6" t="s">
        <v>957</v>
      </c>
      <c r="D118" s="102"/>
      <c r="E118" s="42"/>
      <c r="F118" s="115"/>
      <c r="G118" s="1"/>
      <c r="H118" s="42"/>
      <c r="I118" s="107"/>
      <c r="J118" s="54"/>
      <c r="K118" s="142"/>
      <c r="L118" s="139"/>
      <c r="M118" s="133"/>
      <c r="N118" s="135"/>
      <c r="O118" s="4"/>
      <c r="P118" s="4"/>
      <c r="Q118" s="4"/>
      <c r="R118" s="4"/>
      <c r="S118" s="20"/>
      <c r="T118" s="223"/>
      <c r="U118" s="57"/>
      <c r="V118" s="61"/>
      <c r="W118" s="172" t="s">
        <v>388</v>
      </c>
      <c r="X118" s="50">
        <v>5</v>
      </c>
      <c r="Y118" s="143" t="s">
        <v>436</v>
      </c>
      <c r="Z118" s="66">
        <f>ROUND(ROUND(F105*N116,0)*V117,0)-X118</f>
        <v>316</v>
      </c>
      <c r="AA118" s="11"/>
    </row>
    <row r="119" spans="1:27" ht="17.2" customHeight="1" x14ac:dyDescent="0.3">
      <c r="A119" s="7">
        <v>41</v>
      </c>
      <c r="B119" s="9">
        <v>9593</v>
      </c>
      <c r="C119" s="6" t="s">
        <v>956</v>
      </c>
      <c r="D119" s="102"/>
      <c r="E119" s="42"/>
      <c r="F119" s="115"/>
      <c r="G119" s="38"/>
      <c r="H119" s="42"/>
      <c r="I119" s="115"/>
      <c r="J119" s="41"/>
      <c r="K119" s="8"/>
      <c r="L119" s="42"/>
      <c r="M119" s="1"/>
      <c r="N119" s="41"/>
      <c r="O119" s="216" t="s">
        <v>541</v>
      </c>
      <c r="P119" s="212" t="s">
        <v>390</v>
      </c>
      <c r="Q119" s="33"/>
      <c r="R119" s="47"/>
      <c r="S119" s="148"/>
      <c r="T119" s="44"/>
      <c r="U119" s="47"/>
      <c r="V119" s="120"/>
      <c r="W119" s="118"/>
      <c r="X119" s="118"/>
      <c r="Y119" s="118"/>
      <c r="Z119" s="66">
        <f>ROUND(ROUND(F105*N116,0)*S120,0)</f>
        <v>237</v>
      </c>
      <c r="AA119" s="11"/>
    </row>
    <row r="120" spans="1:27" ht="17.2" customHeight="1" x14ac:dyDescent="0.3">
      <c r="A120" s="7">
        <v>41</v>
      </c>
      <c r="B120" s="9">
        <v>9594</v>
      </c>
      <c r="C120" s="6" t="s">
        <v>955</v>
      </c>
      <c r="D120" s="102"/>
      <c r="E120" s="42"/>
      <c r="F120" s="115"/>
      <c r="G120" s="38"/>
      <c r="H120" s="42"/>
      <c r="I120" s="115"/>
      <c r="J120" s="41"/>
      <c r="K120" s="8"/>
      <c r="L120" s="42"/>
      <c r="M120" s="1"/>
      <c r="N120" s="41"/>
      <c r="O120" s="217"/>
      <c r="P120" s="213"/>
      <c r="Q120" s="1"/>
      <c r="R120" s="108" t="s">
        <v>386</v>
      </c>
      <c r="S120" s="56">
        <v>0.7</v>
      </c>
      <c r="T120" s="40"/>
      <c r="U120" s="94"/>
      <c r="V120" s="119"/>
      <c r="W120" s="168" t="s">
        <v>388</v>
      </c>
      <c r="X120" s="47">
        <v>5</v>
      </c>
      <c r="Y120" s="148" t="s">
        <v>436</v>
      </c>
      <c r="Z120" s="66">
        <f>ROUND(ROUND(F105*N116,0)*S120,0)-X120</f>
        <v>232</v>
      </c>
      <c r="AA120" s="11"/>
    </row>
    <row r="121" spans="1:27" ht="17.2" customHeight="1" x14ac:dyDescent="0.3">
      <c r="A121" s="7">
        <v>41</v>
      </c>
      <c r="B121" s="9">
        <v>9595</v>
      </c>
      <c r="C121" s="6" t="s">
        <v>954</v>
      </c>
      <c r="D121" s="102"/>
      <c r="E121" s="42"/>
      <c r="F121" s="115"/>
      <c r="G121" s="38"/>
      <c r="H121" s="42"/>
      <c r="I121" s="115"/>
      <c r="J121" s="41"/>
      <c r="K121" s="8"/>
      <c r="L121" s="42"/>
      <c r="M121" s="1"/>
      <c r="N121" s="41"/>
      <c r="O121" s="217"/>
      <c r="P121" s="213"/>
      <c r="Q121" s="1"/>
      <c r="R121" s="108"/>
      <c r="S121" s="56"/>
      <c r="T121" s="212" t="s">
        <v>534</v>
      </c>
      <c r="U121" s="47" t="s">
        <v>386</v>
      </c>
      <c r="V121" s="120">
        <v>0.95</v>
      </c>
      <c r="W121" s="111"/>
      <c r="X121" s="111"/>
      <c r="Y121" s="111"/>
      <c r="Z121" s="72">
        <f>ROUND(ROUND(ROUND(F105*N116,0)*S120,0)*V121,0)</f>
        <v>225</v>
      </c>
      <c r="AA121" s="11"/>
    </row>
    <row r="122" spans="1:27" ht="17.2" customHeight="1" x14ac:dyDescent="0.3">
      <c r="A122" s="7">
        <v>41</v>
      </c>
      <c r="B122" s="9">
        <v>9596</v>
      </c>
      <c r="C122" s="6" t="s">
        <v>953</v>
      </c>
      <c r="D122" s="102"/>
      <c r="E122" s="42"/>
      <c r="F122" s="115"/>
      <c r="G122" s="38"/>
      <c r="H122" s="42"/>
      <c r="I122" s="115"/>
      <c r="J122" s="41"/>
      <c r="K122" s="8"/>
      <c r="L122" s="42"/>
      <c r="M122" s="1"/>
      <c r="N122" s="41"/>
      <c r="O122" s="217"/>
      <c r="P122" s="223"/>
      <c r="Q122" s="1"/>
      <c r="R122" s="57"/>
      <c r="S122" s="61"/>
      <c r="T122" s="223"/>
      <c r="U122" s="94"/>
      <c r="V122" s="119"/>
      <c r="W122" s="172" t="s">
        <v>388</v>
      </c>
      <c r="X122" s="50">
        <v>5</v>
      </c>
      <c r="Y122" s="143" t="s">
        <v>436</v>
      </c>
      <c r="Z122" s="72">
        <f>ROUND(ROUND(ROUND(F105*N116,0)*S120,0)*V121,0)-X122</f>
        <v>220</v>
      </c>
      <c r="AA122" s="11"/>
    </row>
    <row r="123" spans="1:27" ht="17.2" customHeight="1" x14ac:dyDescent="0.3">
      <c r="A123" s="7">
        <v>41</v>
      </c>
      <c r="B123" s="9">
        <v>9597</v>
      </c>
      <c r="C123" s="6" t="s">
        <v>952</v>
      </c>
      <c r="D123" s="102"/>
      <c r="E123" s="42"/>
      <c r="F123" s="115"/>
      <c r="G123" s="38"/>
      <c r="H123" s="42"/>
      <c r="I123" s="115"/>
      <c r="J123" s="41"/>
      <c r="K123" s="8"/>
      <c r="L123" s="42"/>
      <c r="M123" s="1"/>
      <c r="N123" s="41"/>
      <c r="O123" s="179"/>
      <c r="P123" s="212" t="s">
        <v>389</v>
      </c>
      <c r="Q123" s="33"/>
      <c r="R123" s="47"/>
      <c r="S123" s="148"/>
      <c r="T123" s="44"/>
      <c r="U123" s="47"/>
      <c r="V123" s="120"/>
      <c r="W123" s="118"/>
      <c r="X123" s="118"/>
      <c r="Y123" s="118"/>
      <c r="Z123" s="66">
        <f>ROUND(ROUND(F105*N116,0)*S124,0)</f>
        <v>169</v>
      </c>
      <c r="AA123" s="11"/>
    </row>
    <row r="124" spans="1:27" ht="17.2" customHeight="1" x14ac:dyDescent="0.3">
      <c r="A124" s="7">
        <v>41</v>
      </c>
      <c r="B124" s="9">
        <v>9598</v>
      </c>
      <c r="C124" s="6" t="s">
        <v>951</v>
      </c>
      <c r="D124" s="102"/>
      <c r="E124" s="42"/>
      <c r="F124" s="115"/>
      <c r="G124" s="38"/>
      <c r="H124" s="42"/>
      <c r="I124" s="115"/>
      <c r="J124" s="41"/>
      <c r="K124" s="8"/>
      <c r="L124" s="42"/>
      <c r="M124" s="1"/>
      <c r="N124" s="41"/>
      <c r="O124" s="179"/>
      <c r="P124" s="213"/>
      <c r="Q124" s="1"/>
      <c r="R124" s="108" t="s">
        <v>386</v>
      </c>
      <c r="S124" s="56">
        <v>0.5</v>
      </c>
      <c r="T124" s="40"/>
      <c r="U124" s="94"/>
      <c r="V124" s="119"/>
      <c r="W124" s="168" t="s">
        <v>388</v>
      </c>
      <c r="X124" s="47">
        <v>5</v>
      </c>
      <c r="Y124" s="148" t="s">
        <v>436</v>
      </c>
      <c r="Z124" s="66">
        <f>ROUND(ROUND(F105*N116,0)*S124,0)-X124</f>
        <v>164</v>
      </c>
      <c r="AA124" s="11"/>
    </row>
    <row r="125" spans="1:27" ht="17.2" customHeight="1" x14ac:dyDescent="0.3">
      <c r="A125" s="7">
        <v>41</v>
      </c>
      <c r="B125" s="9">
        <v>9599</v>
      </c>
      <c r="C125" s="6" t="s">
        <v>950</v>
      </c>
      <c r="D125" s="102"/>
      <c r="E125" s="42"/>
      <c r="F125" s="115"/>
      <c r="G125" s="38"/>
      <c r="H125" s="42"/>
      <c r="I125" s="115"/>
      <c r="J125" s="41"/>
      <c r="K125" s="8"/>
      <c r="L125" s="42"/>
      <c r="M125" s="1"/>
      <c r="N125" s="41"/>
      <c r="O125" s="179"/>
      <c r="P125" s="213"/>
      <c r="Q125" s="1"/>
      <c r="R125" s="108"/>
      <c r="S125" s="56"/>
      <c r="T125" s="212" t="s">
        <v>534</v>
      </c>
      <c r="U125" s="47" t="s">
        <v>386</v>
      </c>
      <c r="V125" s="120">
        <v>0.95</v>
      </c>
      <c r="W125" s="111"/>
      <c r="X125" s="111"/>
      <c r="Y125" s="111"/>
      <c r="Z125" s="72">
        <f>ROUND(ROUND(ROUND(F105*N116,0)*S124,0)*V125,0)</f>
        <v>161</v>
      </c>
      <c r="AA125" s="11"/>
    </row>
    <row r="126" spans="1:27" ht="17.2" customHeight="1" x14ac:dyDescent="0.3">
      <c r="A126" s="7">
        <v>41</v>
      </c>
      <c r="B126" s="9">
        <v>9600</v>
      </c>
      <c r="C126" s="6" t="s">
        <v>949</v>
      </c>
      <c r="D126" s="102"/>
      <c r="E126" s="42"/>
      <c r="F126" s="115"/>
      <c r="G126" s="54"/>
      <c r="H126" s="40"/>
      <c r="I126" s="27"/>
      <c r="J126" s="20"/>
      <c r="K126" s="8"/>
      <c r="L126" s="40"/>
      <c r="M126" s="4"/>
      <c r="N126" s="20"/>
      <c r="O126" s="178"/>
      <c r="P126" s="223"/>
      <c r="Q126" s="4"/>
      <c r="R126" s="57"/>
      <c r="S126" s="61"/>
      <c r="T126" s="223"/>
      <c r="U126" s="94"/>
      <c r="V126" s="119"/>
      <c r="W126" s="172" t="s">
        <v>388</v>
      </c>
      <c r="X126" s="50">
        <v>5</v>
      </c>
      <c r="Y126" s="143" t="s">
        <v>436</v>
      </c>
      <c r="Z126" s="72">
        <f>ROUND(ROUND(ROUND(F105*N116,0)*S124,0)*V125,0)-X126</f>
        <v>156</v>
      </c>
      <c r="AA126" s="11"/>
    </row>
    <row r="127" spans="1:27" ht="17.2" customHeight="1" x14ac:dyDescent="0.3">
      <c r="A127" s="31">
        <v>41</v>
      </c>
      <c r="B127" s="9">
        <v>9125</v>
      </c>
      <c r="C127" s="6" t="s">
        <v>948</v>
      </c>
      <c r="D127" s="176"/>
      <c r="E127" s="42"/>
      <c r="H127" s="218" t="s">
        <v>528</v>
      </c>
      <c r="I127" s="107"/>
      <c r="J127" s="54"/>
      <c r="K127" s="142"/>
      <c r="L127" s="238" t="s">
        <v>390</v>
      </c>
      <c r="M127" s="181"/>
      <c r="N127" s="180"/>
      <c r="O127" s="1"/>
      <c r="P127" s="1"/>
      <c r="Q127" s="1"/>
      <c r="R127" s="1"/>
      <c r="S127" s="41"/>
      <c r="T127" s="44"/>
      <c r="U127" s="47"/>
      <c r="V127" s="147"/>
      <c r="W127" s="48"/>
      <c r="X127" s="48"/>
      <c r="Y127" s="48"/>
      <c r="Z127" s="66">
        <f>ROUND(ROUND(F105*J129,0)*N128,0)</f>
        <v>456</v>
      </c>
      <c r="AA127" s="11"/>
    </row>
    <row r="128" spans="1:27" ht="17.2" customHeight="1" x14ac:dyDescent="0.3">
      <c r="A128" s="7">
        <v>41</v>
      </c>
      <c r="B128" s="9">
        <v>9601</v>
      </c>
      <c r="C128" s="6" t="s">
        <v>947</v>
      </c>
      <c r="D128" s="176"/>
      <c r="E128" s="42"/>
      <c r="F128" s="1"/>
      <c r="G128" s="1"/>
      <c r="H128" s="219"/>
      <c r="I128" s="107"/>
      <c r="J128" s="54"/>
      <c r="K128" s="142"/>
      <c r="L128" s="239"/>
      <c r="M128" s="108" t="s">
        <v>386</v>
      </c>
      <c r="N128" s="116">
        <v>0.7</v>
      </c>
      <c r="O128" s="1"/>
      <c r="P128" s="1"/>
      <c r="Q128" s="1"/>
      <c r="R128" s="1"/>
      <c r="S128" s="41"/>
      <c r="T128" s="40"/>
      <c r="U128" s="94"/>
      <c r="V128" s="114"/>
      <c r="W128" s="172" t="s">
        <v>388</v>
      </c>
      <c r="X128" s="50">
        <v>5</v>
      </c>
      <c r="Y128" s="143" t="s">
        <v>436</v>
      </c>
      <c r="Z128" s="66">
        <f>ROUND(ROUND(F105*J129,0)*N128,0)-X128</f>
        <v>451</v>
      </c>
      <c r="AA128" s="11"/>
    </row>
    <row r="129" spans="1:27" ht="17.2" customHeight="1" x14ac:dyDescent="0.3">
      <c r="A129" s="7">
        <v>41</v>
      </c>
      <c r="B129" s="9">
        <v>9126</v>
      </c>
      <c r="C129" s="6" t="s">
        <v>946</v>
      </c>
      <c r="D129" s="176"/>
      <c r="E129" s="42"/>
      <c r="F129" s="1"/>
      <c r="G129" s="1"/>
      <c r="H129" s="219"/>
      <c r="I129" s="108" t="s">
        <v>386</v>
      </c>
      <c r="J129" s="116">
        <v>0.96499999999999997</v>
      </c>
      <c r="K129" s="142"/>
      <c r="L129" s="239"/>
      <c r="M129" s="133"/>
      <c r="N129" s="135"/>
      <c r="O129" s="1"/>
      <c r="P129" s="1"/>
      <c r="Q129" s="1"/>
      <c r="R129" s="1"/>
      <c r="S129" s="41"/>
      <c r="T129" s="212" t="s">
        <v>534</v>
      </c>
      <c r="U129" s="47" t="s">
        <v>386</v>
      </c>
      <c r="V129" s="120">
        <v>0.95</v>
      </c>
      <c r="W129" s="48"/>
      <c r="X129" s="48"/>
      <c r="Y129" s="48"/>
      <c r="Z129" s="66">
        <f>ROUND(ROUND(ROUND(F105*J129,0)*N128,0)*V129,0)</f>
        <v>433</v>
      </c>
      <c r="AA129" s="11"/>
    </row>
    <row r="130" spans="1:27" ht="17.2" customHeight="1" x14ac:dyDescent="0.3">
      <c r="A130" s="7">
        <v>41</v>
      </c>
      <c r="B130" s="9">
        <v>9602</v>
      </c>
      <c r="C130" s="6" t="s">
        <v>945</v>
      </c>
      <c r="D130" s="176"/>
      <c r="E130" s="42"/>
      <c r="F130" s="1"/>
      <c r="G130" s="1"/>
      <c r="H130" s="219"/>
      <c r="I130" s="107"/>
      <c r="J130" s="54"/>
      <c r="K130" s="142"/>
      <c r="L130" s="133"/>
      <c r="M130" s="133"/>
      <c r="N130" s="135"/>
      <c r="O130" s="4"/>
      <c r="P130" s="4"/>
      <c r="Q130" s="4"/>
      <c r="R130" s="4"/>
      <c r="S130" s="20"/>
      <c r="T130" s="223"/>
      <c r="V130" s="61"/>
      <c r="W130" s="172" t="s">
        <v>388</v>
      </c>
      <c r="X130" s="50">
        <v>5</v>
      </c>
      <c r="Y130" s="143" t="s">
        <v>436</v>
      </c>
      <c r="Z130" s="66">
        <f>ROUND(ROUND(ROUND(F105*J129,0)*N128,0)*V129,0)-X130</f>
        <v>428</v>
      </c>
      <c r="AA130" s="11"/>
    </row>
    <row r="131" spans="1:27" ht="17.2" customHeight="1" x14ac:dyDescent="0.3">
      <c r="A131" s="7">
        <v>41</v>
      </c>
      <c r="B131" s="9">
        <v>9127</v>
      </c>
      <c r="C131" s="6" t="s">
        <v>944</v>
      </c>
      <c r="D131" s="176"/>
      <c r="E131" s="42"/>
      <c r="F131" s="38"/>
      <c r="G131" s="38"/>
      <c r="H131" s="219"/>
      <c r="I131" s="115"/>
      <c r="J131" s="41"/>
      <c r="K131" s="8"/>
      <c r="L131" s="1"/>
      <c r="M131" s="1"/>
      <c r="N131" s="41"/>
      <c r="O131" s="216" t="s">
        <v>541</v>
      </c>
      <c r="P131" s="212" t="s">
        <v>390</v>
      </c>
      <c r="Q131" s="33"/>
      <c r="R131" s="47"/>
      <c r="S131" s="148"/>
      <c r="T131" s="44"/>
      <c r="U131" s="47"/>
      <c r="V131" s="120"/>
      <c r="W131" s="118"/>
      <c r="X131" s="118"/>
      <c r="Y131" s="118"/>
      <c r="Z131" s="66">
        <f>ROUND(ROUND(ROUND(F105*J129,0)*N128,0)*S132,0)</f>
        <v>319</v>
      </c>
      <c r="AA131" s="11"/>
    </row>
    <row r="132" spans="1:27" ht="17.2" customHeight="1" x14ac:dyDescent="0.3">
      <c r="A132" s="7">
        <v>41</v>
      </c>
      <c r="B132" s="9">
        <v>9603</v>
      </c>
      <c r="C132" s="6" t="s">
        <v>943</v>
      </c>
      <c r="D132" s="176"/>
      <c r="E132" s="42"/>
      <c r="F132" s="38"/>
      <c r="G132" s="38"/>
      <c r="H132" s="219"/>
      <c r="I132" s="115"/>
      <c r="J132" s="41"/>
      <c r="K132" s="8"/>
      <c r="L132" s="1"/>
      <c r="M132" s="1"/>
      <c r="N132" s="41"/>
      <c r="O132" s="217"/>
      <c r="P132" s="213"/>
      <c r="Q132" s="1"/>
      <c r="R132" s="108" t="s">
        <v>386</v>
      </c>
      <c r="S132" s="56">
        <v>0.7</v>
      </c>
      <c r="T132" s="40"/>
      <c r="U132" s="94"/>
      <c r="V132" s="119"/>
      <c r="W132" s="168" t="s">
        <v>388</v>
      </c>
      <c r="X132" s="47">
        <v>5</v>
      </c>
      <c r="Y132" s="148" t="s">
        <v>436</v>
      </c>
      <c r="Z132" s="66">
        <f>ROUND(ROUND(ROUND(F105*J129,0)*N128,0)*S132,0)-X132</f>
        <v>314</v>
      </c>
      <c r="AA132" s="11"/>
    </row>
    <row r="133" spans="1:27" ht="17.2" customHeight="1" x14ac:dyDescent="0.3">
      <c r="A133" s="7">
        <v>41</v>
      </c>
      <c r="B133" s="9">
        <v>9128</v>
      </c>
      <c r="C133" s="6" t="s">
        <v>942</v>
      </c>
      <c r="D133" s="176"/>
      <c r="E133" s="42"/>
      <c r="F133" s="38"/>
      <c r="G133" s="38"/>
      <c r="H133" s="42"/>
      <c r="I133" s="115"/>
      <c r="J133" s="41"/>
      <c r="K133" s="8"/>
      <c r="L133" s="1"/>
      <c r="M133" s="1"/>
      <c r="N133" s="41"/>
      <c r="O133" s="217"/>
      <c r="P133" s="213"/>
      <c r="Q133" s="1"/>
      <c r="R133" s="108"/>
      <c r="S133" s="56"/>
      <c r="T133" s="212" t="s">
        <v>534</v>
      </c>
      <c r="U133" s="47" t="s">
        <v>386</v>
      </c>
      <c r="V133" s="120">
        <v>0.95</v>
      </c>
      <c r="W133" s="111"/>
      <c r="X133" s="111"/>
      <c r="Y133" s="111"/>
      <c r="Z133" s="72">
        <f>ROUND(ROUND(ROUND(ROUND(F105*J129,0)*N128,0)*S132,0)*V133,0)</f>
        <v>303</v>
      </c>
      <c r="AA133" s="11"/>
    </row>
    <row r="134" spans="1:27" ht="17.2" customHeight="1" x14ac:dyDescent="0.3">
      <c r="A134" s="7">
        <v>41</v>
      </c>
      <c r="B134" s="9">
        <v>9604</v>
      </c>
      <c r="C134" s="6" t="s">
        <v>941</v>
      </c>
      <c r="D134" s="176"/>
      <c r="E134" s="42"/>
      <c r="F134" s="38"/>
      <c r="G134" s="38"/>
      <c r="H134" s="42"/>
      <c r="I134" s="115"/>
      <c r="J134" s="41"/>
      <c r="K134" s="8"/>
      <c r="L134" s="1"/>
      <c r="M134" s="1"/>
      <c r="N134" s="41"/>
      <c r="O134" s="217"/>
      <c r="P134" s="223"/>
      <c r="Q134" s="1"/>
      <c r="R134" s="57"/>
      <c r="S134" s="61"/>
      <c r="T134" s="223"/>
      <c r="U134" s="94"/>
      <c r="V134" s="119"/>
      <c r="W134" s="172" t="s">
        <v>388</v>
      </c>
      <c r="X134" s="50">
        <v>5</v>
      </c>
      <c r="Y134" s="143" t="s">
        <v>436</v>
      </c>
      <c r="Z134" s="72">
        <f>ROUND(ROUND(ROUND(ROUND(F105*J129,0)*N128,0)*S132,0)*V133,0)-X134</f>
        <v>298</v>
      </c>
      <c r="AA134" s="11"/>
    </row>
    <row r="135" spans="1:27" ht="17.2" customHeight="1" x14ac:dyDescent="0.3">
      <c r="A135" s="7">
        <v>41</v>
      </c>
      <c r="B135" s="9">
        <v>9605</v>
      </c>
      <c r="C135" s="6" t="s">
        <v>940</v>
      </c>
      <c r="D135" s="176"/>
      <c r="E135" s="42"/>
      <c r="F135" s="38"/>
      <c r="G135" s="38"/>
      <c r="H135" s="42"/>
      <c r="I135" s="115"/>
      <c r="J135" s="41"/>
      <c r="K135" s="8"/>
      <c r="L135" s="1"/>
      <c r="M135" s="1"/>
      <c r="N135" s="41"/>
      <c r="O135" s="179"/>
      <c r="P135" s="212" t="s">
        <v>389</v>
      </c>
      <c r="Q135" s="33"/>
      <c r="R135" s="47"/>
      <c r="S135" s="148"/>
      <c r="T135" s="44"/>
      <c r="U135" s="47"/>
      <c r="V135" s="120"/>
      <c r="W135" s="118"/>
      <c r="X135" s="118"/>
      <c r="Y135" s="118"/>
      <c r="Z135" s="66">
        <f>ROUND(ROUND(ROUND(F105*J129,0)*N128,0)*S136,0)</f>
        <v>228</v>
      </c>
      <c r="AA135" s="11"/>
    </row>
    <row r="136" spans="1:27" ht="17.2" customHeight="1" x14ac:dyDescent="0.3">
      <c r="A136" s="7">
        <v>41</v>
      </c>
      <c r="B136" s="9">
        <v>9606</v>
      </c>
      <c r="C136" s="6" t="s">
        <v>939</v>
      </c>
      <c r="D136" s="176"/>
      <c r="E136" s="42"/>
      <c r="F136" s="38"/>
      <c r="G136" s="38"/>
      <c r="H136" s="42"/>
      <c r="I136" s="115"/>
      <c r="J136" s="41"/>
      <c r="K136" s="8"/>
      <c r="L136" s="1"/>
      <c r="M136" s="1"/>
      <c r="N136" s="41"/>
      <c r="O136" s="179"/>
      <c r="P136" s="213"/>
      <c r="Q136" s="1"/>
      <c r="R136" s="108" t="s">
        <v>386</v>
      </c>
      <c r="S136" s="56">
        <v>0.5</v>
      </c>
      <c r="T136" s="40"/>
      <c r="U136" s="94"/>
      <c r="V136" s="119"/>
      <c r="W136" s="168" t="s">
        <v>388</v>
      </c>
      <c r="X136" s="47">
        <v>5</v>
      </c>
      <c r="Y136" s="148" t="s">
        <v>436</v>
      </c>
      <c r="Z136" s="66">
        <f>ROUND(ROUND(ROUND(F105*J129,0)*N128,0)*S136,0)-X136</f>
        <v>223</v>
      </c>
      <c r="AA136" s="11"/>
    </row>
    <row r="137" spans="1:27" ht="17.2" customHeight="1" x14ac:dyDescent="0.3">
      <c r="A137" s="7">
        <v>41</v>
      </c>
      <c r="B137" s="9">
        <v>9607</v>
      </c>
      <c r="C137" s="6" t="s">
        <v>938</v>
      </c>
      <c r="D137" s="176"/>
      <c r="E137" s="42"/>
      <c r="F137" s="38"/>
      <c r="G137" s="38"/>
      <c r="H137" s="42"/>
      <c r="I137" s="115"/>
      <c r="J137" s="41"/>
      <c r="K137" s="8"/>
      <c r="L137" s="1"/>
      <c r="M137" s="1"/>
      <c r="N137" s="41"/>
      <c r="O137" s="179"/>
      <c r="P137" s="213"/>
      <c r="Q137" s="1"/>
      <c r="R137" s="108"/>
      <c r="S137" s="56"/>
      <c r="T137" s="212" t="s">
        <v>534</v>
      </c>
      <c r="U137" s="47" t="s">
        <v>386</v>
      </c>
      <c r="V137" s="120">
        <v>0.95</v>
      </c>
      <c r="W137" s="111"/>
      <c r="X137" s="111"/>
      <c r="Y137" s="111"/>
      <c r="Z137" s="72">
        <f>ROUND(ROUND(ROUND(ROUND(F105*J129,0)*N128,0)*S136,0)*V137,0)</f>
        <v>217</v>
      </c>
      <c r="AA137" s="11"/>
    </row>
    <row r="138" spans="1:27" ht="17.2" customHeight="1" x14ac:dyDescent="0.3">
      <c r="A138" s="7">
        <v>41</v>
      </c>
      <c r="B138" s="9">
        <v>9608</v>
      </c>
      <c r="C138" s="6" t="s">
        <v>937</v>
      </c>
      <c r="D138" s="176"/>
      <c r="E138" s="42"/>
      <c r="F138" s="38"/>
      <c r="G138" s="38"/>
      <c r="H138" s="42"/>
      <c r="K138" s="186"/>
      <c r="L138" s="131"/>
      <c r="M138" s="131"/>
      <c r="N138" s="130"/>
      <c r="O138" s="178"/>
      <c r="P138" s="223"/>
      <c r="Q138" s="4"/>
      <c r="R138" s="57"/>
      <c r="S138" s="61"/>
      <c r="T138" s="223"/>
      <c r="U138" s="94"/>
      <c r="V138" s="119"/>
      <c r="W138" s="172" t="s">
        <v>388</v>
      </c>
      <c r="X138" s="50">
        <v>5</v>
      </c>
      <c r="Y138" s="143" t="s">
        <v>436</v>
      </c>
      <c r="Z138" s="72">
        <f>ROUND(ROUND(ROUND(ROUND(F105*J129,0)*N128,0)*S136,0)*V137,0)-X138</f>
        <v>212</v>
      </c>
      <c r="AA138" s="11"/>
    </row>
    <row r="139" spans="1:27" ht="17.2" customHeight="1" x14ac:dyDescent="0.3">
      <c r="A139" s="31">
        <v>41</v>
      </c>
      <c r="B139" s="9">
        <v>9609</v>
      </c>
      <c r="C139" s="6" t="s">
        <v>936</v>
      </c>
      <c r="D139" s="102"/>
      <c r="E139" s="42"/>
      <c r="F139" s="115"/>
      <c r="G139" s="41"/>
      <c r="H139" s="185"/>
      <c r="I139" s="107"/>
      <c r="J139" s="54"/>
      <c r="K139" s="8"/>
      <c r="L139" s="238" t="s">
        <v>389</v>
      </c>
      <c r="M139" s="184"/>
      <c r="N139" s="183"/>
      <c r="O139" s="1"/>
      <c r="P139" s="1"/>
      <c r="Q139" s="1"/>
      <c r="R139" s="1"/>
      <c r="S139" s="41"/>
      <c r="T139" s="44"/>
      <c r="U139" s="47"/>
      <c r="V139" s="147"/>
      <c r="W139" s="48"/>
      <c r="X139" s="48"/>
      <c r="Y139" s="48"/>
      <c r="Z139" s="66">
        <f>ROUND(ROUND(F105*J129,0)*N140,0)</f>
        <v>326</v>
      </c>
      <c r="AA139" s="11"/>
    </row>
    <row r="140" spans="1:27" ht="17.2" customHeight="1" x14ac:dyDescent="0.3">
      <c r="A140" s="7">
        <v>41</v>
      </c>
      <c r="B140" s="9">
        <v>9610</v>
      </c>
      <c r="C140" s="6" t="s">
        <v>935</v>
      </c>
      <c r="D140" s="102"/>
      <c r="E140" s="42"/>
      <c r="F140" s="1"/>
      <c r="G140" s="1"/>
      <c r="H140" s="42"/>
      <c r="I140" s="107"/>
      <c r="J140" s="54"/>
      <c r="K140" s="142"/>
      <c r="L140" s="239"/>
      <c r="M140" s="108" t="s">
        <v>386</v>
      </c>
      <c r="N140" s="56">
        <v>0.5</v>
      </c>
      <c r="O140" s="1"/>
      <c r="P140" s="1"/>
      <c r="Q140" s="1"/>
      <c r="R140" s="1"/>
      <c r="S140" s="41"/>
      <c r="T140" s="40"/>
      <c r="U140" s="94"/>
      <c r="V140" s="114"/>
      <c r="W140" s="172" t="s">
        <v>388</v>
      </c>
      <c r="X140" s="50">
        <v>5</v>
      </c>
      <c r="Y140" s="143" t="s">
        <v>436</v>
      </c>
      <c r="Z140" s="66">
        <f>ROUND(ROUND(F105*J129,0)*N140,0)-X140</f>
        <v>321</v>
      </c>
      <c r="AA140" s="11"/>
    </row>
    <row r="141" spans="1:27" ht="17.2" customHeight="1" x14ac:dyDescent="0.3">
      <c r="A141" s="7">
        <v>41</v>
      </c>
      <c r="B141" s="9">
        <v>9611</v>
      </c>
      <c r="C141" s="6" t="s">
        <v>934</v>
      </c>
      <c r="D141" s="102"/>
      <c r="E141" s="42"/>
      <c r="F141" s="1"/>
      <c r="G141" s="1"/>
      <c r="H141" s="42"/>
      <c r="I141" s="107"/>
      <c r="J141" s="54"/>
      <c r="K141" s="142"/>
      <c r="L141" s="239"/>
      <c r="M141" s="133"/>
      <c r="N141" s="135"/>
      <c r="O141" s="1"/>
      <c r="P141" s="1"/>
      <c r="Q141" s="1"/>
      <c r="R141" s="1"/>
      <c r="S141" s="41"/>
      <c r="T141" s="212" t="s">
        <v>534</v>
      </c>
      <c r="U141" s="47" t="s">
        <v>386</v>
      </c>
      <c r="V141" s="120">
        <v>0.95</v>
      </c>
      <c r="W141" s="48"/>
      <c r="X141" s="48"/>
      <c r="Y141" s="48"/>
      <c r="Z141" s="66">
        <f>ROUND(ROUND(ROUND(F105*J129,0)*N140,0)*V141,0)</f>
        <v>310</v>
      </c>
      <c r="AA141" s="11"/>
    </row>
    <row r="142" spans="1:27" ht="17.2" customHeight="1" x14ac:dyDescent="0.3">
      <c r="A142" s="7">
        <v>41</v>
      </c>
      <c r="B142" s="9">
        <v>9612</v>
      </c>
      <c r="C142" s="6" t="s">
        <v>933</v>
      </c>
      <c r="D142" s="102"/>
      <c r="E142" s="42"/>
      <c r="F142" s="1"/>
      <c r="G142" s="1"/>
      <c r="H142" s="42"/>
      <c r="I142" s="107"/>
      <c r="J142" s="54"/>
      <c r="K142" s="142"/>
      <c r="L142" s="139"/>
      <c r="M142" s="133"/>
      <c r="N142" s="135"/>
      <c r="O142" s="4"/>
      <c r="P142" s="4"/>
      <c r="Q142" s="4"/>
      <c r="R142" s="4"/>
      <c r="S142" s="20"/>
      <c r="T142" s="223"/>
      <c r="V142" s="61"/>
      <c r="W142" s="172" t="s">
        <v>388</v>
      </c>
      <c r="X142" s="50">
        <v>5</v>
      </c>
      <c r="Y142" s="143" t="s">
        <v>436</v>
      </c>
      <c r="Z142" s="66">
        <f>ROUND(ROUND(ROUND(F105*J129,0)*N140,0)*V141,0)-X142</f>
        <v>305</v>
      </c>
      <c r="AA142" s="11"/>
    </row>
    <row r="143" spans="1:27" ht="17.2" customHeight="1" x14ac:dyDescent="0.3">
      <c r="A143" s="7">
        <v>41</v>
      </c>
      <c r="B143" s="9">
        <v>9613</v>
      </c>
      <c r="C143" s="6" t="s">
        <v>932</v>
      </c>
      <c r="D143" s="102"/>
      <c r="E143" s="42"/>
      <c r="F143" s="38"/>
      <c r="G143" s="38"/>
      <c r="H143" s="42"/>
      <c r="I143" s="115"/>
      <c r="J143" s="41"/>
      <c r="K143" s="8"/>
      <c r="L143" s="42"/>
      <c r="M143" s="1"/>
      <c r="N143" s="41"/>
      <c r="O143" s="216" t="s">
        <v>541</v>
      </c>
      <c r="P143" s="212" t="s">
        <v>390</v>
      </c>
      <c r="Q143" s="33"/>
      <c r="R143" s="47"/>
      <c r="S143" s="148"/>
      <c r="T143" s="44"/>
      <c r="U143" s="47"/>
      <c r="V143" s="120"/>
      <c r="W143" s="118"/>
      <c r="X143" s="118"/>
      <c r="Y143" s="118"/>
      <c r="Z143" s="66">
        <f>ROUND(ROUND(ROUND(F105*J129,0)*N140,0)*S144,0)</f>
        <v>228</v>
      </c>
      <c r="AA143" s="11"/>
    </row>
    <row r="144" spans="1:27" ht="17.2" customHeight="1" x14ac:dyDescent="0.3">
      <c r="A144" s="7">
        <v>41</v>
      </c>
      <c r="B144" s="9">
        <v>9614</v>
      </c>
      <c r="C144" s="6" t="s">
        <v>931</v>
      </c>
      <c r="D144" s="102"/>
      <c r="E144" s="42"/>
      <c r="F144" s="38"/>
      <c r="G144" s="38"/>
      <c r="H144" s="42"/>
      <c r="I144" s="115"/>
      <c r="J144" s="41"/>
      <c r="K144" s="8"/>
      <c r="L144" s="42"/>
      <c r="M144" s="1"/>
      <c r="N144" s="41"/>
      <c r="O144" s="217"/>
      <c r="P144" s="213"/>
      <c r="Q144" s="1"/>
      <c r="R144" s="108" t="s">
        <v>386</v>
      </c>
      <c r="S144" s="56">
        <v>0.7</v>
      </c>
      <c r="T144" s="40"/>
      <c r="U144" s="94"/>
      <c r="V144" s="119"/>
      <c r="W144" s="168" t="s">
        <v>388</v>
      </c>
      <c r="X144" s="47">
        <v>5</v>
      </c>
      <c r="Y144" s="148" t="s">
        <v>436</v>
      </c>
      <c r="Z144" s="66">
        <f>ROUND(ROUND(ROUND(F105*J129,0)*N140,0)*S144,0)-X144</f>
        <v>223</v>
      </c>
      <c r="AA144" s="11"/>
    </row>
    <row r="145" spans="1:27" ht="17.2" customHeight="1" x14ac:dyDescent="0.3">
      <c r="A145" s="7">
        <v>41</v>
      </c>
      <c r="B145" s="9">
        <v>9615</v>
      </c>
      <c r="C145" s="6" t="s">
        <v>930</v>
      </c>
      <c r="D145" s="102"/>
      <c r="E145" s="42"/>
      <c r="F145" s="38"/>
      <c r="G145" s="38"/>
      <c r="H145" s="42"/>
      <c r="I145" s="115"/>
      <c r="J145" s="41"/>
      <c r="K145" s="8"/>
      <c r="L145" s="42"/>
      <c r="M145" s="1"/>
      <c r="N145" s="41"/>
      <c r="O145" s="217"/>
      <c r="P145" s="213"/>
      <c r="Q145" s="1"/>
      <c r="R145" s="108"/>
      <c r="S145" s="56"/>
      <c r="T145" s="212" t="s">
        <v>534</v>
      </c>
      <c r="U145" s="47" t="s">
        <v>386</v>
      </c>
      <c r="V145" s="120">
        <v>0.95</v>
      </c>
      <c r="W145" s="111"/>
      <c r="X145" s="111"/>
      <c r="Y145" s="111"/>
      <c r="Z145" s="72">
        <f>ROUND(ROUND(ROUND(ROUND(F105*J129,0)*N140,0)*S144,0)*V145,0)</f>
        <v>217</v>
      </c>
      <c r="AA145" s="11"/>
    </row>
    <row r="146" spans="1:27" ht="17.2" customHeight="1" x14ac:dyDescent="0.3">
      <c r="A146" s="7">
        <v>41</v>
      </c>
      <c r="B146" s="9">
        <v>9616</v>
      </c>
      <c r="C146" s="6" t="s">
        <v>929</v>
      </c>
      <c r="D146" s="102"/>
      <c r="E146" s="42"/>
      <c r="F146" s="38"/>
      <c r="G146" s="38"/>
      <c r="H146" s="42"/>
      <c r="I146" s="115"/>
      <c r="J146" s="41"/>
      <c r="K146" s="8"/>
      <c r="L146" s="42"/>
      <c r="M146" s="1"/>
      <c r="N146" s="41"/>
      <c r="O146" s="217"/>
      <c r="P146" s="223"/>
      <c r="Q146" s="1"/>
      <c r="R146" s="57"/>
      <c r="S146" s="61"/>
      <c r="T146" s="223"/>
      <c r="U146" s="94"/>
      <c r="V146" s="119"/>
      <c r="W146" s="172" t="s">
        <v>388</v>
      </c>
      <c r="X146" s="50">
        <v>5</v>
      </c>
      <c r="Y146" s="143" t="s">
        <v>436</v>
      </c>
      <c r="Z146" s="72">
        <f>ROUND(ROUND(ROUND(ROUND(F105*J129,0)*N140,0)*S144,0)*V145,0)-X146</f>
        <v>212</v>
      </c>
      <c r="AA146" s="11"/>
    </row>
    <row r="147" spans="1:27" ht="17.2" customHeight="1" x14ac:dyDescent="0.3">
      <c r="A147" s="7">
        <v>41</v>
      </c>
      <c r="B147" s="9">
        <v>9617</v>
      </c>
      <c r="C147" s="6" t="s">
        <v>928</v>
      </c>
      <c r="D147" s="102"/>
      <c r="E147" s="42"/>
      <c r="F147" s="38"/>
      <c r="G147" s="38"/>
      <c r="H147" s="42"/>
      <c r="I147" s="115"/>
      <c r="J147" s="41"/>
      <c r="K147" s="8"/>
      <c r="L147" s="42"/>
      <c r="M147" s="1"/>
      <c r="N147" s="41"/>
      <c r="O147" s="179"/>
      <c r="P147" s="212" t="s">
        <v>389</v>
      </c>
      <c r="Q147" s="33"/>
      <c r="R147" s="47"/>
      <c r="S147" s="148"/>
      <c r="T147" s="44"/>
      <c r="U147" s="47"/>
      <c r="V147" s="120"/>
      <c r="W147" s="118"/>
      <c r="X147" s="118"/>
      <c r="Y147" s="118"/>
      <c r="Z147" s="66">
        <f>ROUND(ROUND(ROUND(F105*J129,0)*N140,0)*S148,0)</f>
        <v>163</v>
      </c>
      <c r="AA147" s="11"/>
    </row>
    <row r="148" spans="1:27" ht="17.2" customHeight="1" x14ac:dyDescent="0.3">
      <c r="A148" s="7">
        <v>41</v>
      </c>
      <c r="B148" s="9">
        <v>9618</v>
      </c>
      <c r="C148" s="6" t="s">
        <v>927</v>
      </c>
      <c r="D148" s="102"/>
      <c r="E148" s="42"/>
      <c r="F148" s="38"/>
      <c r="G148" s="38"/>
      <c r="H148" s="42"/>
      <c r="I148" s="115"/>
      <c r="J148" s="41"/>
      <c r="K148" s="8"/>
      <c r="L148" s="42"/>
      <c r="M148" s="1"/>
      <c r="N148" s="41"/>
      <c r="O148" s="179"/>
      <c r="P148" s="213"/>
      <c r="Q148" s="1"/>
      <c r="R148" s="108" t="s">
        <v>386</v>
      </c>
      <c r="S148" s="56">
        <v>0.5</v>
      </c>
      <c r="T148" s="40"/>
      <c r="U148" s="94"/>
      <c r="V148" s="119"/>
      <c r="W148" s="168" t="s">
        <v>388</v>
      </c>
      <c r="X148" s="47">
        <v>5</v>
      </c>
      <c r="Y148" s="148" t="s">
        <v>436</v>
      </c>
      <c r="Z148" s="66">
        <f>ROUND(ROUND(ROUND(F105*J129,0)*N140,0)*S148,0)-X148</f>
        <v>158</v>
      </c>
      <c r="AA148" s="11"/>
    </row>
    <row r="149" spans="1:27" ht="17.2" customHeight="1" x14ac:dyDescent="0.3">
      <c r="A149" s="7">
        <v>41</v>
      </c>
      <c r="B149" s="9">
        <v>9619</v>
      </c>
      <c r="C149" s="6" t="s">
        <v>926</v>
      </c>
      <c r="D149" s="102"/>
      <c r="E149" s="42"/>
      <c r="F149" s="38"/>
      <c r="G149" s="38"/>
      <c r="H149" s="42"/>
      <c r="I149" s="115"/>
      <c r="J149" s="41"/>
      <c r="K149" s="8"/>
      <c r="L149" s="42"/>
      <c r="M149" s="1"/>
      <c r="N149" s="41"/>
      <c r="O149" s="179"/>
      <c r="P149" s="213"/>
      <c r="Q149" s="1"/>
      <c r="R149" s="108"/>
      <c r="S149" s="56"/>
      <c r="T149" s="212" t="s">
        <v>534</v>
      </c>
      <c r="U149" s="47" t="s">
        <v>386</v>
      </c>
      <c r="V149" s="120">
        <v>0.95</v>
      </c>
      <c r="W149" s="111"/>
      <c r="X149" s="111"/>
      <c r="Y149" s="111"/>
      <c r="Z149" s="72">
        <f>ROUND(ROUND(ROUND(ROUND(F105*J129,0)*N140,0)*S148,0)*V149,0)</f>
        <v>155</v>
      </c>
      <c r="AA149" s="11"/>
    </row>
    <row r="150" spans="1:27" ht="17.2" customHeight="1" x14ac:dyDescent="0.3">
      <c r="A150" s="7">
        <v>41</v>
      </c>
      <c r="B150" s="9">
        <v>9620</v>
      </c>
      <c r="C150" s="6" t="s">
        <v>925</v>
      </c>
      <c r="D150" s="176"/>
      <c r="E150" s="40"/>
      <c r="F150" s="57"/>
      <c r="G150" s="57"/>
      <c r="H150" s="40"/>
      <c r="I150" s="27"/>
      <c r="J150" s="20"/>
      <c r="K150" s="8"/>
      <c r="L150" s="40"/>
      <c r="M150" s="4"/>
      <c r="N150" s="20"/>
      <c r="O150" s="178"/>
      <c r="P150" s="223"/>
      <c r="Q150" s="4"/>
      <c r="R150" s="57"/>
      <c r="S150" s="61"/>
      <c r="T150" s="223"/>
      <c r="U150" s="94"/>
      <c r="V150" s="119"/>
      <c r="W150" s="172" t="s">
        <v>388</v>
      </c>
      <c r="X150" s="50">
        <v>5</v>
      </c>
      <c r="Y150" s="143" t="s">
        <v>436</v>
      </c>
      <c r="Z150" s="72">
        <f>ROUND(ROUND(ROUND(ROUND(F105*J129,0)*N140,0)*S148,0)*V149,0)-X150</f>
        <v>150</v>
      </c>
      <c r="AA150" s="11"/>
    </row>
    <row r="151" spans="1:27" ht="17.2" customHeight="1" x14ac:dyDescent="0.3">
      <c r="A151" s="7">
        <v>41</v>
      </c>
      <c r="B151" s="9">
        <v>9131</v>
      </c>
      <c r="C151" s="6" t="s">
        <v>924</v>
      </c>
      <c r="D151" s="176"/>
      <c r="E151" s="212" t="s">
        <v>624</v>
      </c>
      <c r="F151" s="33"/>
      <c r="G151" s="33"/>
      <c r="H151" s="44"/>
      <c r="I151" s="53"/>
      <c r="J151" s="60"/>
      <c r="K151" s="142"/>
      <c r="L151" s="238" t="s">
        <v>390</v>
      </c>
      <c r="M151" s="181"/>
      <c r="N151" s="180"/>
      <c r="O151" s="1"/>
      <c r="P151" s="1"/>
      <c r="Q151" s="1"/>
      <c r="R151" s="1"/>
      <c r="S151" s="45"/>
      <c r="T151" s="44"/>
      <c r="U151" s="47"/>
      <c r="V151" s="147"/>
      <c r="W151" s="48"/>
      <c r="X151" s="48"/>
      <c r="Y151" s="48"/>
      <c r="Z151" s="66">
        <f>ROUND(F153*N152,0)</f>
        <v>453</v>
      </c>
      <c r="AA151" s="11"/>
    </row>
    <row r="152" spans="1:27" ht="17.2" customHeight="1" x14ac:dyDescent="0.3">
      <c r="A152" s="7">
        <v>41</v>
      </c>
      <c r="B152" s="9">
        <v>9621</v>
      </c>
      <c r="C152" s="6" t="s">
        <v>923</v>
      </c>
      <c r="D152" s="176"/>
      <c r="E152" s="213"/>
      <c r="F152" s="1"/>
      <c r="G152" s="1"/>
      <c r="H152" s="42"/>
      <c r="I152" s="107"/>
      <c r="J152" s="54"/>
      <c r="K152" s="142"/>
      <c r="L152" s="239"/>
      <c r="M152" s="108" t="s">
        <v>386</v>
      </c>
      <c r="N152" s="116">
        <v>0.7</v>
      </c>
      <c r="O152" s="1"/>
      <c r="P152" s="1"/>
      <c r="Q152" s="1"/>
      <c r="R152" s="1"/>
      <c r="S152" s="41"/>
      <c r="T152" s="40"/>
      <c r="U152" s="94"/>
      <c r="V152" s="114"/>
      <c r="W152" s="172" t="s">
        <v>388</v>
      </c>
      <c r="X152" s="50">
        <v>5</v>
      </c>
      <c r="Y152" s="143" t="s">
        <v>436</v>
      </c>
      <c r="Z152" s="66">
        <f>ROUND(F153*N152,0)-X152</f>
        <v>448</v>
      </c>
      <c r="AA152" s="11"/>
    </row>
    <row r="153" spans="1:27" ht="17.2" customHeight="1" x14ac:dyDescent="0.3">
      <c r="A153" s="7">
        <v>41</v>
      </c>
      <c r="B153" s="9">
        <v>9132</v>
      </c>
      <c r="C153" s="6" t="s">
        <v>922</v>
      </c>
      <c r="D153" s="176"/>
      <c r="E153" s="213"/>
      <c r="F153" s="112">
        <f>'12自立訓練(機能・基本)'!F81</f>
        <v>647</v>
      </c>
      <c r="G153" s="1" t="s">
        <v>15</v>
      </c>
      <c r="H153" s="42"/>
      <c r="I153" s="107"/>
      <c r="J153" s="54"/>
      <c r="K153" s="142"/>
      <c r="L153" s="239"/>
      <c r="M153" s="133"/>
      <c r="N153" s="135"/>
      <c r="O153" s="1"/>
      <c r="P153" s="1"/>
      <c r="Q153" s="1"/>
      <c r="R153" s="1"/>
      <c r="S153" s="41"/>
      <c r="T153" s="212" t="s">
        <v>534</v>
      </c>
      <c r="U153" s="47" t="s">
        <v>438</v>
      </c>
      <c r="V153" s="120">
        <v>0.95</v>
      </c>
      <c r="W153" s="48"/>
      <c r="X153" s="48"/>
      <c r="Y153" s="48"/>
      <c r="Z153" s="66">
        <f>ROUND(ROUND(F153*N152,0)*V153,0)</f>
        <v>430</v>
      </c>
      <c r="AA153" s="11"/>
    </row>
    <row r="154" spans="1:27" ht="17.2" customHeight="1" x14ac:dyDescent="0.3">
      <c r="A154" s="7">
        <v>41</v>
      </c>
      <c r="B154" s="9">
        <v>9622</v>
      </c>
      <c r="C154" s="6" t="s">
        <v>921</v>
      </c>
      <c r="D154" s="176"/>
      <c r="E154" s="42"/>
      <c r="F154" s="1"/>
      <c r="G154" s="1"/>
      <c r="H154" s="42"/>
      <c r="I154" s="107"/>
      <c r="J154" s="54"/>
      <c r="K154" s="142"/>
      <c r="L154" s="133"/>
      <c r="M154" s="133"/>
      <c r="N154" s="135"/>
      <c r="O154" s="4"/>
      <c r="P154" s="4"/>
      <c r="Q154" s="4"/>
      <c r="R154" s="4"/>
      <c r="S154" s="20"/>
      <c r="T154" s="223"/>
      <c r="U154" s="57"/>
      <c r="V154" s="61"/>
      <c r="W154" s="172" t="s">
        <v>388</v>
      </c>
      <c r="X154" s="50">
        <v>5</v>
      </c>
      <c r="Y154" s="143" t="s">
        <v>436</v>
      </c>
      <c r="Z154" s="66">
        <f>ROUND(ROUND(F153*N152,0)*V153,0)-X154</f>
        <v>425</v>
      </c>
      <c r="AA154" s="11"/>
    </row>
    <row r="155" spans="1:27" ht="17.2" customHeight="1" x14ac:dyDescent="0.3">
      <c r="A155" s="7">
        <v>41</v>
      </c>
      <c r="B155" s="9">
        <v>9133</v>
      </c>
      <c r="C155" s="6" t="s">
        <v>920</v>
      </c>
      <c r="D155" s="176"/>
      <c r="E155" s="42"/>
      <c r="F155" s="38"/>
      <c r="G155" s="38"/>
      <c r="H155" s="42"/>
      <c r="I155" s="115"/>
      <c r="J155" s="41"/>
      <c r="K155" s="8"/>
      <c r="L155" s="1"/>
      <c r="M155" s="1"/>
      <c r="N155" s="41"/>
      <c r="O155" s="216" t="s">
        <v>541</v>
      </c>
      <c r="P155" s="212" t="s">
        <v>409</v>
      </c>
      <c r="Q155" s="33"/>
      <c r="R155" s="47"/>
      <c r="S155" s="148"/>
      <c r="T155" s="44"/>
      <c r="U155" s="47"/>
      <c r="V155" s="120"/>
      <c r="W155" s="118"/>
      <c r="X155" s="118"/>
      <c r="Y155" s="118"/>
      <c r="Z155" s="66">
        <f>ROUND(ROUND(F153*N152,0)*S156,0)</f>
        <v>317</v>
      </c>
      <c r="AA155" s="11"/>
    </row>
    <row r="156" spans="1:27" ht="17.2" customHeight="1" x14ac:dyDescent="0.3">
      <c r="A156" s="7">
        <v>41</v>
      </c>
      <c r="B156" s="9">
        <v>9623</v>
      </c>
      <c r="C156" s="6" t="s">
        <v>919</v>
      </c>
      <c r="D156" s="176"/>
      <c r="E156" s="42"/>
      <c r="F156" s="38"/>
      <c r="G156" s="38"/>
      <c r="H156" s="42"/>
      <c r="I156" s="115"/>
      <c r="J156" s="41"/>
      <c r="K156" s="8"/>
      <c r="L156" s="1"/>
      <c r="M156" s="1"/>
      <c r="N156" s="41"/>
      <c r="O156" s="217"/>
      <c r="P156" s="213"/>
      <c r="Q156" s="1"/>
      <c r="R156" s="108" t="s">
        <v>438</v>
      </c>
      <c r="S156" s="56">
        <v>0.7</v>
      </c>
      <c r="T156" s="40"/>
      <c r="U156" s="94"/>
      <c r="V156" s="119"/>
      <c r="W156" s="168" t="s">
        <v>388</v>
      </c>
      <c r="X156" s="47">
        <v>5</v>
      </c>
      <c r="Y156" s="148" t="s">
        <v>436</v>
      </c>
      <c r="Z156" s="66">
        <f>ROUND(ROUND(F153*N152,0)*S156,0)-X156</f>
        <v>312</v>
      </c>
      <c r="AA156" s="11"/>
    </row>
    <row r="157" spans="1:27" ht="17.2" customHeight="1" x14ac:dyDescent="0.3">
      <c r="A157" s="7">
        <v>41</v>
      </c>
      <c r="B157" s="9">
        <v>9134</v>
      </c>
      <c r="C157" s="6" t="s">
        <v>918</v>
      </c>
      <c r="D157" s="176"/>
      <c r="E157" s="42"/>
      <c r="F157" s="38"/>
      <c r="G157" s="38"/>
      <c r="H157" s="42"/>
      <c r="I157" s="115"/>
      <c r="J157" s="41"/>
      <c r="K157" s="8"/>
      <c r="L157" s="1"/>
      <c r="M157" s="1"/>
      <c r="N157" s="41"/>
      <c r="O157" s="217"/>
      <c r="P157" s="213"/>
      <c r="Q157" s="1"/>
      <c r="R157" s="108"/>
      <c r="S157" s="56"/>
      <c r="T157" s="212" t="s">
        <v>534</v>
      </c>
      <c r="U157" s="47" t="s">
        <v>438</v>
      </c>
      <c r="V157" s="120">
        <v>0.95</v>
      </c>
      <c r="W157" s="111"/>
      <c r="X157" s="111"/>
      <c r="Y157" s="111"/>
      <c r="Z157" s="72">
        <f>ROUND(ROUND(ROUND(F153*N152,0)*S156,0)*V157,0)</f>
        <v>301</v>
      </c>
      <c r="AA157" s="11"/>
    </row>
    <row r="158" spans="1:27" ht="17.2" customHeight="1" x14ac:dyDescent="0.3">
      <c r="A158" s="7">
        <v>41</v>
      </c>
      <c r="B158" s="9">
        <v>9624</v>
      </c>
      <c r="C158" s="6" t="s">
        <v>917</v>
      </c>
      <c r="D158" s="176"/>
      <c r="E158" s="42"/>
      <c r="F158" s="38"/>
      <c r="G158" s="38"/>
      <c r="H158" s="42"/>
      <c r="I158" s="115"/>
      <c r="J158" s="41"/>
      <c r="K158" s="8"/>
      <c r="L158" s="1"/>
      <c r="M158" s="1"/>
      <c r="N158" s="41"/>
      <c r="O158" s="217"/>
      <c r="P158" s="223"/>
      <c r="Q158" s="1"/>
      <c r="R158" s="57"/>
      <c r="S158" s="61"/>
      <c r="T158" s="223"/>
      <c r="U158" s="94"/>
      <c r="V158" s="119"/>
      <c r="W158" s="172" t="s">
        <v>388</v>
      </c>
      <c r="X158" s="50">
        <v>5</v>
      </c>
      <c r="Y158" s="143" t="s">
        <v>436</v>
      </c>
      <c r="Z158" s="72">
        <f>ROUND(ROUND(ROUND(F153*N152,0)*S156,0)*V157,0)-X158</f>
        <v>296</v>
      </c>
      <c r="AA158" s="11"/>
    </row>
    <row r="159" spans="1:27" ht="17.2" customHeight="1" x14ac:dyDescent="0.3">
      <c r="A159" s="7">
        <v>41</v>
      </c>
      <c r="B159" s="9">
        <v>9625</v>
      </c>
      <c r="C159" s="6" t="s">
        <v>916</v>
      </c>
      <c r="D159" s="176"/>
      <c r="E159" s="42"/>
      <c r="F159" s="38"/>
      <c r="G159" s="38"/>
      <c r="H159" s="42"/>
      <c r="I159" s="115"/>
      <c r="J159" s="41"/>
      <c r="K159" s="8"/>
      <c r="L159" s="1"/>
      <c r="M159" s="1"/>
      <c r="N159" s="41"/>
      <c r="O159" s="179"/>
      <c r="P159" s="212" t="s">
        <v>408</v>
      </c>
      <c r="Q159" s="33"/>
      <c r="R159" s="47"/>
      <c r="S159" s="148"/>
      <c r="T159" s="44"/>
      <c r="U159" s="47"/>
      <c r="V159" s="120"/>
      <c r="W159" s="118"/>
      <c r="X159" s="118"/>
      <c r="Y159" s="118"/>
      <c r="Z159" s="66">
        <f>ROUND(ROUND(F153*N152,0)*S160,0)</f>
        <v>227</v>
      </c>
      <c r="AA159" s="11"/>
    </row>
    <row r="160" spans="1:27" ht="17.2" customHeight="1" x14ac:dyDescent="0.3">
      <c r="A160" s="7">
        <v>41</v>
      </c>
      <c r="B160" s="9">
        <v>9626</v>
      </c>
      <c r="C160" s="6" t="s">
        <v>915</v>
      </c>
      <c r="D160" s="176"/>
      <c r="E160" s="42"/>
      <c r="F160" s="38"/>
      <c r="G160" s="38"/>
      <c r="H160" s="42"/>
      <c r="I160" s="115"/>
      <c r="J160" s="41"/>
      <c r="K160" s="8"/>
      <c r="L160" s="1"/>
      <c r="M160" s="1"/>
      <c r="N160" s="41"/>
      <c r="O160" s="179"/>
      <c r="P160" s="213"/>
      <c r="Q160" s="1"/>
      <c r="R160" s="108" t="s">
        <v>438</v>
      </c>
      <c r="S160" s="56">
        <v>0.5</v>
      </c>
      <c r="T160" s="40"/>
      <c r="U160" s="94"/>
      <c r="V160" s="119"/>
      <c r="W160" s="168" t="s">
        <v>388</v>
      </c>
      <c r="X160" s="47">
        <v>5</v>
      </c>
      <c r="Y160" s="148" t="s">
        <v>436</v>
      </c>
      <c r="Z160" s="66">
        <f>ROUND(ROUND(F153*N152,0)*S160,0)-X160</f>
        <v>222</v>
      </c>
      <c r="AA160" s="11"/>
    </row>
    <row r="161" spans="1:27" ht="17.2" customHeight="1" x14ac:dyDescent="0.3">
      <c r="A161" s="7">
        <v>41</v>
      </c>
      <c r="B161" s="9">
        <v>9627</v>
      </c>
      <c r="C161" s="6" t="s">
        <v>914</v>
      </c>
      <c r="D161" s="176"/>
      <c r="E161" s="42"/>
      <c r="F161" s="38"/>
      <c r="G161" s="38"/>
      <c r="H161" s="42"/>
      <c r="I161" s="115"/>
      <c r="J161" s="41"/>
      <c r="K161" s="8"/>
      <c r="L161" s="1"/>
      <c r="M161" s="1"/>
      <c r="N161" s="41"/>
      <c r="O161" s="179"/>
      <c r="P161" s="213"/>
      <c r="Q161" s="1"/>
      <c r="R161" s="108"/>
      <c r="S161" s="56"/>
      <c r="T161" s="212" t="s">
        <v>534</v>
      </c>
      <c r="U161" s="47" t="s">
        <v>438</v>
      </c>
      <c r="V161" s="120">
        <v>0.95</v>
      </c>
      <c r="W161" s="111"/>
      <c r="X161" s="111"/>
      <c r="Y161" s="111"/>
      <c r="Z161" s="72">
        <f>ROUND(ROUND(ROUND(F153*N152,0)*S160,0)*V161,0)</f>
        <v>216</v>
      </c>
      <c r="AA161" s="11"/>
    </row>
    <row r="162" spans="1:27" ht="17.2" customHeight="1" x14ac:dyDescent="0.3">
      <c r="A162" s="7">
        <v>41</v>
      </c>
      <c r="B162" s="9">
        <v>9628</v>
      </c>
      <c r="C162" s="6" t="s">
        <v>913</v>
      </c>
      <c r="D162" s="176"/>
      <c r="E162" s="42"/>
      <c r="F162" s="38"/>
      <c r="G162" s="38"/>
      <c r="H162" s="42"/>
      <c r="I162" s="115"/>
      <c r="J162" s="41"/>
      <c r="K162" s="8"/>
      <c r="L162" s="1"/>
      <c r="M162" s="1"/>
      <c r="N162" s="41"/>
      <c r="O162" s="178"/>
      <c r="P162" s="223"/>
      <c r="Q162" s="4"/>
      <c r="R162" s="57"/>
      <c r="S162" s="61"/>
      <c r="T162" s="223"/>
      <c r="U162" s="94"/>
      <c r="V162" s="119"/>
      <c r="W162" s="172" t="s">
        <v>388</v>
      </c>
      <c r="X162" s="50">
        <v>5</v>
      </c>
      <c r="Y162" s="143" t="s">
        <v>436</v>
      </c>
      <c r="Z162" s="72">
        <f>ROUND(ROUND(ROUND(F153*N152,0)*S160,0)*V161,0)-X162</f>
        <v>211</v>
      </c>
      <c r="AA162" s="11"/>
    </row>
    <row r="163" spans="1:27" ht="17.2" customHeight="1" x14ac:dyDescent="0.3">
      <c r="A163" s="7">
        <v>41</v>
      </c>
      <c r="B163" s="9">
        <v>9629</v>
      </c>
      <c r="C163" s="6" t="s">
        <v>912</v>
      </c>
      <c r="D163" s="102"/>
      <c r="E163" s="42"/>
      <c r="H163" s="42"/>
      <c r="I163" s="107"/>
      <c r="J163" s="54"/>
      <c r="K163" s="8"/>
      <c r="L163" s="238" t="s">
        <v>408</v>
      </c>
      <c r="M163" s="184"/>
      <c r="N163" s="183"/>
      <c r="O163" s="1"/>
      <c r="P163" s="1"/>
      <c r="Q163" s="1"/>
      <c r="R163" s="1"/>
      <c r="S163" s="45"/>
      <c r="T163" s="44"/>
      <c r="U163" s="47"/>
      <c r="V163" s="147"/>
      <c r="W163" s="48"/>
      <c r="X163" s="48"/>
      <c r="Y163" s="48"/>
      <c r="Z163" s="66">
        <f>ROUND(F153*N164,0)</f>
        <v>324</v>
      </c>
      <c r="AA163" s="11"/>
    </row>
    <row r="164" spans="1:27" ht="17.2" customHeight="1" x14ac:dyDescent="0.3">
      <c r="A164" s="7">
        <v>41</v>
      </c>
      <c r="B164" s="9">
        <v>9630</v>
      </c>
      <c r="C164" s="6" t="s">
        <v>911</v>
      </c>
      <c r="D164" s="102"/>
      <c r="E164" s="42"/>
      <c r="F164" s="115"/>
      <c r="G164" s="1"/>
      <c r="H164" s="42"/>
      <c r="I164" s="107"/>
      <c r="J164" s="54"/>
      <c r="K164" s="142"/>
      <c r="L164" s="239"/>
      <c r="M164" s="108" t="s">
        <v>438</v>
      </c>
      <c r="N164" s="56">
        <v>0.5</v>
      </c>
      <c r="O164" s="1"/>
      <c r="P164" s="1"/>
      <c r="Q164" s="1"/>
      <c r="R164" s="1"/>
      <c r="S164" s="41"/>
      <c r="T164" s="40"/>
      <c r="U164" s="94"/>
      <c r="V164" s="114"/>
      <c r="W164" s="172" t="s">
        <v>388</v>
      </c>
      <c r="X164" s="50">
        <v>5</v>
      </c>
      <c r="Y164" s="143" t="s">
        <v>436</v>
      </c>
      <c r="Z164" s="66">
        <f>ROUND(F153*N164,0)-X164</f>
        <v>319</v>
      </c>
      <c r="AA164" s="11"/>
    </row>
    <row r="165" spans="1:27" ht="17.2" customHeight="1" x14ac:dyDescent="0.3">
      <c r="A165" s="7">
        <v>41</v>
      </c>
      <c r="B165" s="9">
        <v>9631</v>
      </c>
      <c r="C165" s="6" t="s">
        <v>910</v>
      </c>
      <c r="D165" s="102"/>
      <c r="E165" s="42"/>
      <c r="F165" s="115"/>
      <c r="G165" s="1"/>
      <c r="H165" s="42"/>
      <c r="I165" s="107"/>
      <c r="J165" s="54"/>
      <c r="K165" s="142"/>
      <c r="L165" s="239"/>
      <c r="M165" s="133"/>
      <c r="N165" s="135"/>
      <c r="O165" s="1"/>
      <c r="P165" s="1"/>
      <c r="Q165" s="1"/>
      <c r="R165" s="1"/>
      <c r="S165" s="41"/>
      <c r="T165" s="212" t="s">
        <v>534</v>
      </c>
      <c r="U165" s="47" t="s">
        <v>438</v>
      </c>
      <c r="V165" s="120">
        <v>0.95</v>
      </c>
      <c r="W165" s="48"/>
      <c r="X165" s="48"/>
      <c r="Y165" s="48"/>
      <c r="Z165" s="66">
        <f>ROUND(ROUND(F153*N164,0)*V165,0)</f>
        <v>308</v>
      </c>
      <c r="AA165" s="11"/>
    </row>
    <row r="166" spans="1:27" ht="17.2" customHeight="1" x14ac:dyDescent="0.3">
      <c r="A166" s="7">
        <v>41</v>
      </c>
      <c r="B166" s="9">
        <v>9632</v>
      </c>
      <c r="C166" s="6" t="s">
        <v>909</v>
      </c>
      <c r="D166" s="102"/>
      <c r="E166" s="42"/>
      <c r="F166" s="115"/>
      <c r="G166" s="1"/>
      <c r="H166" s="42"/>
      <c r="I166" s="107"/>
      <c r="J166" s="54"/>
      <c r="K166" s="142"/>
      <c r="L166" s="133"/>
      <c r="M166" s="133"/>
      <c r="N166" s="135"/>
      <c r="O166" s="4"/>
      <c r="P166" s="4"/>
      <c r="Q166" s="4"/>
      <c r="R166" s="4"/>
      <c r="S166" s="20"/>
      <c r="T166" s="223"/>
      <c r="U166" s="57"/>
      <c r="V166" s="61"/>
      <c r="W166" s="172" t="s">
        <v>388</v>
      </c>
      <c r="X166" s="50">
        <v>5</v>
      </c>
      <c r="Y166" s="143" t="s">
        <v>436</v>
      </c>
      <c r="Z166" s="66">
        <f>ROUND(ROUND(F153*N164,0)*V165,0)-X166</f>
        <v>303</v>
      </c>
      <c r="AA166" s="11"/>
    </row>
    <row r="167" spans="1:27" ht="17.2" customHeight="1" x14ac:dyDescent="0.3">
      <c r="A167" s="7">
        <v>41</v>
      </c>
      <c r="B167" s="9">
        <v>9633</v>
      </c>
      <c r="C167" s="6" t="s">
        <v>908</v>
      </c>
      <c r="D167" s="102"/>
      <c r="E167" s="42"/>
      <c r="F167" s="115"/>
      <c r="G167" s="38"/>
      <c r="H167" s="42"/>
      <c r="I167" s="115"/>
      <c r="J167" s="41"/>
      <c r="K167" s="8"/>
      <c r="L167" s="1"/>
      <c r="M167" s="1"/>
      <c r="N167" s="41"/>
      <c r="O167" s="216" t="s">
        <v>541</v>
      </c>
      <c r="P167" s="212" t="s">
        <v>409</v>
      </c>
      <c r="Q167" s="33"/>
      <c r="R167" s="47"/>
      <c r="S167" s="148"/>
      <c r="T167" s="44"/>
      <c r="U167" s="47"/>
      <c r="V167" s="120"/>
      <c r="W167" s="118"/>
      <c r="X167" s="118"/>
      <c r="Y167" s="118"/>
      <c r="Z167" s="66">
        <f>ROUND(ROUND(F153*N164,0)*S168,0)</f>
        <v>227</v>
      </c>
      <c r="AA167" s="11"/>
    </row>
    <row r="168" spans="1:27" ht="17.2" customHeight="1" x14ac:dyDescent="0.3">
      <c r="A168" s="7">
        <v>41</v>
      </c>
      <c r="B168" s="9">
        <v>9634</v>
      </c>
      <c r="C168" s="6" t="s">
        <v>907</v>
      </c>
      <c r="D168" s="102"/>
      <c r="E168" s="42"/>
      <c r="F168" s="115"/>
      <c r="G168" s="38"/>
      <c r="H168" s="42"/>
      <c r="I168" s="115"/>
      <c r="J168" s="41"/>
      <c r="K168" s="8"/>
      <c r="L168" s="1"/>
      <c r="M168" s="1"/>
      <c r="N168" s="41"/>
      <c r="O168" s="217"/>
      <c r="P168" s="213"/>
      <c r="Q168" s="1"/>
      <c r="R168" s="108" t="s">
        <v>438</v>
      </c>
      <c r="S168" s="56">
        <v>0.7</v>
      </c>
      <c r="T168" s="40"/>
      <c r="U168" s="94"/>
      <c r="V168" s="119"/>
      <c r="W168" s="168" t="s">
        <v>388</v>
      </c>
      <c r="X168" s="47">
        <v>5</v>
      </c>
      <c r="Y168" s="148" t="s">
        <v>436</v>
      </c>
      <c r="Z168" s="66">
        <f>ROUND(ROUND(F153*N164,0)*S168,0)-X168</f>
        <v>222</v>
      </c>
      <c r="AA168" s="11"/>
    </row>
    <row r="169" spans="1:27" ht="17.2" customHeight="1" x14ac:dyDescent="0.3">
      <c r="A169" s="7">
        <v>41</v>
      </c>
      <c r="B169" s="9">
        <v>9635</v>
      </c>
      <c r="C169" s="6" t="s">
        <v>906</v>
      </c>
      <c r="D169" s="102"/>
      <c r="E169" s="42"/>
      <c r="F169" s="115"/>
      <c r="G169" s="38"/>
      <c r="H169" s="42"/>
      <c r="I169" s="115"/>
      <c r="J169" s="41"/>
      <c r="K169" s="8"/>
      <c r="L169" s="1"/>
      <c r="M169" s="1"/>
      <c r="N169" s="41"/>
      <c r="O169" s="217"/>
      <c r="P169" s="213"/>
      <c r="Q169" s="1"/>
      <c r="R169" s="108"/>
      <c r="S169" s="56"/>
      <c r="T169" s="212" t="s">
        <v>534</v>
      </c>
      <c r="U169" s="47" t="s">
        <v>438</v>
      </c>
      <c r="V169" s="120">
        <v>0.95</v>
      </c>
      <c r="W169" s="111"/>
      <c r="X169" s="111"/>
      <c r="Y169" s="111"/>
      <c r="Z169" s="72">
        <f>ROUND(ROUND(ROUND(F153*N164,0)*S168,0)*V169,0)</f>
        <v>216</v>
      </c>
      <c r="AA169" s="11"/>
    </row>
    <row r="170" spans="1:27" ht="17.2" customHeight="1" x14ac:dyDescent="0.3">
      <c r="A170" s="7">
        <v>41</v>
      </c>
      <c r="B170" s="9">
        <v>9636</v>
      </c>
      <c r="C170" s="6" t="s">
        <v>905</v>
      </c>
      <c r="D170" s="102"/>
      <c r="E170" s="42"/>
      <c r="F170" s="115"/>
      <c r="G170" s="38"/>
      <c r="H170" s="42"/>
      <c r="I170" s="115"/>
      <c r="J170" s="41"/>
      <c r="K170" s="8"/>
      <c r="L170" s="1"/>
      <c r="M170" s="1"/>
      <c r="N170" s="41"/>
      <c r="O170" s="217"/>
      <c r="P170" s="223"/>
      <c r="Q170" s="1"/>
      <c r="R170" s="57"/>
      <c r="S170" s="61"/>
      <c r="T170" s="223"/>
      <c r="U170" s="94"/>
      <c r="V170" s="119"/>
      <c r="W170" s="172" t="s">
        <v>388</v>
      </c>
      <c r="X170" s="50">
        <v>5</v>
      </c>
      <c r="Y170" s="143" t="s">
        <v>436</v>
      </c>
      <c r="Z170" s="72">
        <f>ROUND(ROUND(ROUND(F153*N164,0)*S168,0)*V169,0)-X170</f>
        <v>211</v>
      </c>
      <c r="AA170" s="11"/>
    </row>
    <row r="171" spans="1:27" ht="17.2" customHeight="1" x14ac:dyDescent="0.3">
      <c r="A171" s="7">
        <v>41</v>
      </c>
      <c r="B171" s="9">
        <v>9637</v>
      </c>
      <c r="C171" s="6" t="s">
        <v>904</v>
      </c>
      <c r="D171" s="102"/>
      <c r="E171" s="42"/>
      <c r="F171" s="115"/>
      <c r="G171" s="38"/>
      <c r="H171" s="42"/>
      <c r="I171" s="115"/>
      <c r="J171" s="41"/>
      <c r="K171" s="8"/>
      <c r="L171" s="1"/>
      <c r="M171" s="1"/>
      <c r="N171" s="41"/>
      <c r="O171" s="179"/>
      <c r="P171" s="212" t="s">
        <v>408</v>
      </c>
      <c r="Q171" s="33"/>
      <c r="R171" s="47"/>
      <c r="S171" s="148"/>
      <c r="T171" s="44"/>
      <c r="U171" s="47"/>
      <c r="V171" s="120"/>
      <c r="W171" s="118"/>
      <c r="X171" s="118"/>
      <c r="Y171" s="118"/>
      <c r="Z171" s="66">
        <f>ROUND(ROUND(F153*N164,0)*S172,0)</f>
        <v>162</v>
      </c>
      <c r="AA171" s="11"/>
    </row>
    <row r="172" spans="1:27" ht="17.2" customHeight="1" x14ac:dyDescent="0.3">
      <c r="A172" s="7">
        <v>41</v>
      </c>
      <c r="B172" s="9">
        <v>9638</v>
      </c>
      <c r="C172" s="6" t="s">
        <v>903</v>
      </c>
      <c r="D172" s="102"/>
      <c r="E172" s="42"/>
      <c r="F172" s="115"/>
      <c r="G172" s="38"/>
      <c r="H172" s="42"/>
      <c r="I172" s="115"/>
      <c r="J172" s="41"/>
      <c r="K172" s="8"/>
      <c r="L172" s="1"/>
      <c r="M172" s="1"/>
      <c r="N172" s="41"/>
      <c r="O172" s="179"/>
      <c r="P172" s="213"/>
      <c r="Q172" s="1"/>
      <c r="R172" s="108" t="s">
        <v>438</v>
      </c>
      <c r="S172" s="56">
        <v>0.5</v>
      </c>
      <c r="T172" s="40"/>
      <c r="U172" s="94"/>
      <c r="V172" s="119"/>
      <c r="W172" s="168" t="s">
        <v>388</v>
      </c>
      <c r="X172" s="47">
        <v>5</v>
      </c>
      <c r="Y172" s="148" t="s">
        <v>436</v>
      </c>
      <c r="Z172" s="66">
        <f>ROUND(ROUND(F153*N164,0)*S172,0)-X172</f>
        <v>157</v>
      </c>
      <c r="AA172" s="11"/>
    </row>
    <row r="173" spans="1:27" ht="17.2" customHeight="1" x14ac:dyDescent="0.3">
      <c r="A173" s="7">
        <v>41</v>
      </c>
      <c r="B173" s="9">
        <v>9639</v>
      </c>
      <c r="C173" s="6" t="s">
        <v>902</v>
      </c>
      <c r="D173" s="102"/>
      <c r="E173" s="42"/>
      <c r="F173" s="115"/>
      <c r="G173" s="38"/>
      <c r="H173" s="42"/>
      <c r="I173" s="115"/>
      <c r="J173" s="41"/>
      <c r="K173" s="8"/>
      <c r="L173" s="1"/>
      <c r="M173" s="1"/>
      <c r="N173" s="41"/>
      <c r="O173" s="179"/>
      <c r="P173" s="213"/>
      <c r="Q173" s="1"/>
      <c r="R173" s="108"/>
      <c r="S173" s="56"/>
      <c r="T173" s="212" t="s">
        <v>534</v>
      </c>
      <c r="U173" s="47" t="s">
        <v>438</v>
      </c>
      <c r="V173" s="120">
        <v>0.95</v>
      </c>
      <c r="W173" s="111"/>
      <c r="X173" s="111"/>
      <c r="Y173" s="111"/>
      <c r="Z173" s="72">
        <f>ROUND(ROUND(ROUND(F153*N164,0)*S172,0)*V173,0)</f>
        <v>154</v>
      </c>
      <c r="AA173" s="11"/>
    </row>
    <row r="174" spans="1:27" ht="17.2" customHeight="1" x14ac:dyDescent="0.3">
      <c r="A174" s="7">
        <v>41</v>
      </c>
      <c r="B174" s="9">
        <v>9640</v>
      </c>
      <c r="C174" s="6" t="s">
        <v>901</v>
      </c>
      <c r="D174" s="102"/>
      <c r="E174" s="42"/>
      <c r="F174" s="115"/>
      <c r="G174" s="54"/>
      <c r="H174" s="40"/>
      <c r="I174" s="27"/>
      <c r="J174" s="20"/>
      <c r="K174" s="8"/>
      <c r="L174" s="4"/>
      <c r="M174" s="4"/>
      <c r="N174" s="20"/>
      <c r="O174" s="178"/>
      <c r="P174" s="223"/>
      <c r="Q174" s="4"/>
      <c r="R174" s="57"/>
      <c r="S174" s="61"/>
      <c r="T174" s="223"/>
      <c r="U174" s="94"/>
      <c r="V174" s="119"/>
      <c r="W174" s="172" t="s">
        <v>388</v>
      </c>
      <c r="X174" s="50">
        <v>5</v>
      </c>
      <c r="Y174" s="143" t="s">
        <v>436</v>
      </c>
      <c r="Z174" s="72">
        <f>ROUND(ROUND(ROUND(F153*N164,0)*S172,0)*V173,0)-X174</f>
        <v>149</v>
      </c>
      <c r="AA174" s="11"/>
    </row>
    <row r="175" spans="1:27" ht="17.2" customHeight="1" x14ac:dyDescent="0.3">
      <c r="A175" s="31">
        <v>41</v>
      </c>
      <c r="B175" s="9">
        <v>9135</v>
      </c>
      <c r="C175" s="6" t="s">
        <v>900</v>
      </c>
      <c r="D175" s="176"/>
      <c r="E175" s="42"/>
      <c r="H175" s="218" t="s">
        <v>528</v>
      </c>
      <c r="I175" s="107"/>
      <c r="J175" s="54"/>
      <c r="K175" s="142"/>
      <c r="L175" s="238" t="s">
        <v>409</v>
      </c>
      <c r="M175" s="181"/>
      <c r="N175" s="180"/>
      <c r="O175" s="1"/>
      <c r="P175" s="1"/>
      <c r="Q175" s="1"/>
      <c r="R175" s="1"/>
      <c r="S175" s="41"/>
      <c r="T175" s="44"/>
      <c r="U175" s="47"/>
      <c r="V175" s="147"/>
      <c r="W175" s="48"/>
      <c r="X175" s="48"/>
      <c r="Y175" s="48"/>
      <c r="Z175" s="66">
        <f>ROUND(ROUND(F153*J177,0)*N176,0)</f>
        <v>437</v>
      </c>
      <c r="AA175" s="11"/>
    </row>
    <row r="176" spans="1:27" ht="17.2" customHeight="1" x14ac:dyDescent="0.3">
      <c r="A176" s="7">
        <v>41</v>
      </c>
      <c r="B176" s="9">
        <v>9641</v>
      </c>
      <c r="C176" s="6" t="s">
        <v>899</v>
      </c>
      <c r="D176" s="176"/>
      <c r="E176" s="42"/>
      <c r="F176" s="1"/>
      <c r="G176" s="1"/>
      <c r="H176" s="219"/>
      <c r="I176" s="107"/>
      <c r="J176" s="54"/>
      <c r="K176" s="142"/>
      <c r="L176" s="239"/>
      <c r="M176" s="108" t="s">
        <v>438</v>
      </c>
      <c r="N176" s="116">
        <v>0.7</v>
      </c>
      <c r="O176" s="1"/>
      <c r="P176" s="1"/>
      <c r="Q176" s="1"/>
      <c r="R176" s="1"/>
      <c r="S176" s="41"/>
      <c r="T176" s="40"/>
      <c r="U176" s="94"/>
      <c r="V176" s="114"/>
      <c r="W176" s="172" t="s">
        <v>388</v>
      </c>
      <c r="X176" s="50">
        <v>5</v>
      </c>
      <c r="Y176" s="143" t="s">
        <v>436</v>
      </c>
      <c r="Z176" s="66">
        <f>ROUND(ROUND(F153*J177,0)*N176,0)-X176</f>
        <v>432</v>
      </c>
      <c r="AA176" s="11"/>
    </row>
    <row r="177" spans="1:27" ht="17.2" customHeight="1" x14ac:dyDescent="0.3">
      <c r="A177" s="7">
        <v>41</v>
      </c>
      <c r="B177" s="9">
        <v>9136</v>
      </c>
      <c r="C177" s="6" t="s">
        <v>898</v>
      </c>
      <c r="D177" s="176"/>
      <c r="E177" s="42"/>
      <c r="F177" s="1"/>
      <c r="G177" s="1"/>
      <c r="H177" s="219"/>
      <c r="I177" s="108" t="s">
        <v>438</v>
      </c>
      <c r="J177" s="116">
        <v>0.96499999999999997</v>
      </c>
      <c r="K177" s="142"/>
      <c r="L177" s="239"/>
      <c r="M177" s="133"/>
      <c r="N177" s="135"/>
      <c r="O177" s="1"/>
      <c r="P177" s="1"/>
      <c r="Q177" s="1"/>
      <c r="R177" s="1"/>
      <c r="S177" s="41"/>
      <c r="T177" s="212" t="s">
        <v>534</v>
      </c>
      <c r="U177" s="47" t="s">
        <v>438</v>
      </c>
      <c r="V177" s="120">
        <v>0.95</v>
      </c>
      <c r="W177" s="48"/>
      <c r="X177" s="48"/>
      <c r="Y177" s="48"/>
      <c r="Z177" s="66">
        <f>ROUND(ROUND(ROUND(F153*J177,0)*N176,0)*V177,0)</f>
        <v>415</v>
      </c>
      <c r="AA177" s="11"/>
    </row>
    <row r="178" spans="1:27" ht="17.2" customHeight="1" x14ac:dyDescent="0.3">
      <c r="A178" s="7">
        <v>41</v>
      </c>
      <c r="B178" s="9">
        <v>9642</v>
      </c>
      <c r="C178" s="6" t="s">
        <v>897</v>
      </c>
      <c r="D178" s="176"/>
      <c r="E178" s="42"/>
      <c r="F178" s="1"/>
      <c r="G178" s="1"/>
      <c r="H178" s="219"/>
      <c r="I178" s="107"/>
      <c r="J178" s="54"/>
      <c r="K178" s="142"/>
      <c r="L178" s="133"/>
      <c r="M178" s="133"/>
      <c r="N178" s="135"/>
      <c r="O178" s="4"/>
      <c r="P178" s="4"/>
      <c r="Q178" s="4"/>
      <c r="R178" s="4"/>
      <c r="S178" s="20"/>
      <c r="T178" s="223"/>
      <c r="V178" s="61"/>
      <c r="W178" s="172" t="s">
        <v>388</v>
      </c>
      <c r="X178" s="50">
        <v>5</v>
      </c>
      <c r="Y178" s="143" t="s">
        <v>436</v>
      </c>
      <c r="Z178" s="66">
        <f>ROUND(ROUND(ROUND(F153*J177,0)*N176,0)*V177,0)-X178</f>
        <v>410</v>
      </c>
      <c r="AA178" s="11"/>
    </row>
    <row r="179" spans="1:27" ht="17.2" customHeight="1" x14ac:dyDescent="0.3">
      <c r="A179" s="7">
        <v>41</v>
      </c>
      <c r="B179" s="9">
        <v>9137</v>
      </c>
      <c r="C179" s="6" t="s">
        <v>896</v>
      </c>
      <c r="D179" s="176"/>
      <c r="E179" s="42"/>
      <c r="F179" s="38"/>
      <c r="G179" s="38"/>
      <c r="H179" s="219"/>
      <c r="I179" s="115"/>
      <c r="J179" s="41"/>
      <c r="K179" s="8"/>
      <c r="L179" s="1"/>
      <c r="M179" s="1"/>
      <c r="N179" s="41"/>
      <c r="O179" s="216" t="s">
        <v>541</v>
      </c>
      <c r="P179" s="212" t="s">
        <v>409</v>
      </c>
      <c r="Q179" s="33"/>
      <c r="R179" s="47"/>
      <c r="S179" s="148"/>
      <c r="T179" s="44"/>
      <c r="U179" s="47"/>
      <c r="V179" s="120"/>
      <c r="W179" s="118"/>
      <c r="X179" s="118"/>
      <c r="Y179" s="118"/>
      <c r="Z179" s="66">
        <f>ROUND(ROUND(ROUND(F153*J177,0)*N176,0)*S180,0)</f>
        <v>306</v>
      </c>
      <c r="AA179" s="11"/>
    </row>
    <row r="180" spans="1:27" ht="17.2" customHeight="1" x14ac:dyDescent="0.3">
      <c r="A180" s="7">
        <v>41</v>
      </c>
      <c r="B180" s="9">
        <v>9643</v>
      </c>
      <c r="C180" s="6" t="s">
        <v>895</v>
      </c>
      <c r="D180" s="176"/>
      <c r="E180" s="42"/>
      <c r="F180" s="38"/>
      <c r="G180" s="38"/>
      <c r="H180" s="219"/>
      <c r="I180" s="115"/>
      <c r="J180" s="41"/>
      <c r="K180" s="8"/>
      <c r="L180" s="1"/>
      <c r="M180" s="1"/>
      <c r="N180" s="41"/>
      <c r="O180" s="217"/>
      <c r="P180" s="213"/>
      <c r="Q180" s="1"/>
      <c r="R180" s="108" t="s">
        <v>438</v>
      </c>
      <c r="S180" s="56">
        <v>0.7</v>
      </c>
      <c r="T180" s="40"/>
      <c r="U180" s="94"/>
      <c r="V180" s="119"/>
      <c r="W180" s="168" t="s">
        <v>388</v>
      </c>
      <c r="X180" s="47">
        <v>5</v>
      </c>
      <c r="Y180" s="148" t="s">
        <v>436</v>
      </c>
      <c r="Z180" s="66">
        <f>ROUND(ROUND(ROUND(F153*J177,0)*N176,0)*S180,0)-X180</f>
        <v>301</v>
      </c>
      <c r="AA180" s="11"/>
    </row>
    <row r="181" spans="1:27" ht="17.2" customHeight="1" x14ac:dyDescent="0.3">
      <c r="A181" s="7">
        <v>41</v>
      </c>
      <c r="B181" s="9">
        <v>9138</v>
      </c>
      <c r="C181" s="6" t="s">
        <v>894</v>
      </c>
      <c r="D181" s="176"/>
      <c r="E181" s="42"/>
      <c r="F181" s="38"/>
      <c r="G181" s="38"/>
      <c r="H181" s="42"/>
      <c r="I181" s="115"/>
      <c r="J181" s="41"/>
      <c r="K181" s="8"/>
      <c r="L181" s="1"/>
      <c r="M181" s="1"/>
      <c r="N181" s="41"/>
      <c r="O181" s="217"/>
      <c r="P181" s="213"/>
      <c r="Q181" s="1"/>
      <c r="R181" s="108"/>
      <c r="S181" s="56"/>
      <c r="T181" s="212" t="s">
        <v>534</v>
      </c>
      <c r="U181" s="47" t="s">
        <v>438</v>
      </c>
      <c r="V181" s="120">
        <v>0.95</v>
      </c>
      <c r="W181" s="111"/>
      <c r="X181" s="111"/>
      <c r="Y181" s="111"/>
      <c r="Z181" s="72">
        <f>ROUND(ROUND(ROUND(ROUND(F153*J177,0)*N176,0)*S180,0)*V181,0)</f>
        <v>291</v>
      </c>
      <c r="AA181" s="11"/>
    </row>
    <row r="182" spans="1:27" ht="17.2" customHeight="1" x14ac:dyDescent="0.3">
      <c r="A182" s="7">
        <v>41</v>
      </c>
      <c r="B182" s="9">
        <v>9644</v>
      </c>
      <c r="C182" s="6" t="s">
        <v>893</v>
      </c>
      <c r="D182" s="176"/>
      <c r="E182" s="42"/>
      <c r="F182" s="38"/>
      <c r="G182" s="38"/>
      <c r="H182" s="42"/>
      <c r="I182" s="115"/>
      <c r="J182" s="41"/>
      <c r="K182" s="8"/>
      <c r="L182" s="1"/>
      <c r="M182" s="1"/>
      <c r="N182" s="41"/>
      <c r="O182" s="217"/>
      <c r="P182" s="223"/>
      <c r="Q182" s="1"/>
      <c r="R182" s="57"/>
      <c r="S182" s="61"/>
      <c r="T182" s="223"/>
      <c r="U182" s="94"/>
      <c r="V182" s="119"/>
      <c r="W182" s="172" t="s">
        <v>388</v>
      </c>
      <c r="X182" s="50">
        <v>5</v>
      </c>
      <c r="Y182" s="143" t="s">
        <v>436</v>
      </c>
      <c r="Z182" s="72">
        <f>ROUND(ROUND(ROUND(ROUND(F153*J177,0)*N176,0)*S180,0)*V181,0)-X182</f>
        <v>286</v>
      </c>
      <c r="AA182" s="11"/>
    </row>
    <row r="183" spans="1:27" ht="17.2" customHeight="1" x14ac:dyDescent="0.3">
      <c r="A183" s="7">
        <v>41</v>
      </c>
      <c r="B183" s="9">
        <v>9645</v>
      </c>
      <c r="C183" s="6" t="s">
        <v>892</v>
      </c>
      <c r="D183" s="176"/>
      <c r="E183" s="42"/>
      <c r="F183" s="38"/>
      <c r="G183" s="38"/>
      <c r="H183" s="42"/>
      <c r="I183" s="115"/>
      <c r="J183" s="41"/>
      <c r="K183" s="8"/>
      <c r="L183" s="1"/>
      <c r="M183" s="1"/>
      <c r="N183" s="41"/>
      <c r="O183" s="179"/>
      <c r="P183" s="212" t="s">
        <v>408</v>
      </c>
      <c r="Q183" s="33"/>
      <c r="R183" s="47"/>
      <c r="S183" s="148"/>
      <c r="T183" s="44"/>
      <c r="U183" s="47"/>
      <c r="V183" s="120"/>
      <c r="W183" s="118"/>
      <c r="X183" s="118"/>
      <c r="Y183" s="118"/>
      <c r="Z183" s="66">
        <f>ROUND(ROUND(ROUND(F153*J177,0)*N176,0)*S184,0)</f>
        <v>219</v>
      </c>
      <c r="AA183" s="11"/>
    </row>
    <row r="184" spans="1:27" ht="17.2" customHeight="1" x14ac:dyDescent="0.3">
      <c r="A184" s="7">
        <v>41</v>
      </c>
      <c r="B184" s="9">
        <v>9646</v>
      </c>
      <c r="C184" s="6" t="s">
        <v>891</v>
      </c>
      <c r="D184" s="176"/>
      <c r="E184" s="42"/>
      <c r="F184" s="38"/>
      <c r="G184" s="38"/>
      <c r="H184" s="42"/>
      <c r="I184" s="115"/>
      <c r="J184" s="41"/>
      <c r="K184" s="8"/>
      <c r="L184" s="1"/>
      <c r="M184" s="1"/>
      <c r="N184" s="41"/>
      <c r="O184" s="179"/>
      <c r="P184" s="213"/>
      <c r="Q184" s="1"/>
      <c r="R184" s="108" t="s">
        <v>438</v>
      </c>
      <c r="S184" s="56">
        <v>0.5</v>
      </c>
      <c r="T184" s="40"/>
      <c r="U184" s="94"/>
      <c r="V184" s="119"/>
      <c r="W184" s="168" t="s">
        <v>388</v>
      </c>
      <c r="X184" s="47">
        <v>5</v>
      </c>
      <c r="Y184" s="148" t="s">
        <v>436</v>
      </c>
      <c r="Z184" s="66">
        <f>ROUND(ROUND(ROUND(F153*J177,0)*N176,0)*S184,0)-X184</f>
        <v>214</v>
      </c>
      <c r="AA184" s="11"/>
    </row>
    <row r="185" spans="1:27" ht="17.2" customHeight="1" x14ac:dyDescent="0.3">
      <c r="A185" s="7">
        <v>41</v>
      </c>
      <c r="B185" s="9">
        <v>9647</v>
      </c>
      <c r="C185" s="6" t="s">
        <v>890</v>
      </c>
      <c r="D185" s="176"/>
      <c r="E185" s="42"/>
      <c r="F185" s="38"/>
      <c r="G185" s="38"/>
      <c r="H185" s="42"/>
      <c r="I185" s="115"/>
      <c r="J185" s="41"/>
      <c r="K185" s="8"/>
      <c r="L185" s="1"/>
      <c r="M185" s="1"/>
      <c r="N185" s="41"/>
      <c r="O185" s="179"/>
      <c r="P185" s="213"/>
      <c r="Q185" s="1"/>
      <c r="R185" s="108"/>
      <c r="S185" s="56"/>
      <c r="T185" s="212" t="s">
        <v>534</v>
      </c>
      <c r="U185" s="47" t="s">
        <v>386</v>
      </c>
      <c r="V185" s="120">
        <v>0.95</v>
      </c>
      <c r="W185" s="111"/>
      <c r="X185" s="111"/>
      <c r="Y185" s="111"/>
      <c r="Z185" s="72">
        <f>ROUND(ROUND(ROUND(ROUND(F153*J177,0)*N176,0)*S184,0)*V185,0)</f>
        <v>208</v>
      </c>
      <c r="AA185" s="11"/>
    </row>
    <row r="186" spans="1:27" ht="17.2" customHeight="1" x14ac:dyDescent="0.3">
      <c r="A186" s="7">
        <v>41</v>
      </c>
      <c r="B186" s="9">
        <v>9648</v>
      </c>
      <c r="C186" s="6" t="s">
        <v>889</v>
      </c>
      <c r="D186" s="176"/>
      <c r="E186" s="42"/>
      <c r="F186" s="38"/>
      <c r="G186" s="38"/>
      <c r="H186" s="42"/>
      <c r="K186" s="186"/>
      <c r="L186" s="131"/>
      <c r="M186" s="131"/>
      <c r="N186" s="130"/>
      <c r="O186" s="178"/>
      <c r="P186" s="223"/>
      <c r="Q186" s="4"/>
      <c r="R186" s="57"/>
      <c r="S186" s="61"/>
      <c r="T186" s="223"/>
      <c r="U186" s="94"/>
      <c r="V186" s="119"/>
      <c r="W186" s="172" t="s">
        <v>388</v>
      </c>
      <c r="X186" s="50">
        <v>5</v>
      </c>
      <c r="Y186" s="143" t="s">
        <v>436</v>
      </c>
      <c r="Z186" s="72">
        <f>ROUND(ROUND(ROUND(ROUND(F153*J177,0)*N176,0)*S184,0)*V185,0)-X186</f>
        <v>203</v>
      </c>
      <c r="AA186" s="11"/>
    </row>
    <row r="187" spans="1:27" ht="17.2" customHeight="1" x14ac:dyDescent="0.3">
      <c r="A187" s="31">
        <v>41</v>
      </c>
      <c r="B187" s="9">
        <v>9649</v>
      </c>
      <c r="C187" s="6" t="s">
        <v>888</v>
      </c>
      <c r="D187" s="102"/>
      <c r="E187" s="42"/>
      <c r="F187" s="115"/>
      <c r="G187" s="41"/>
      <c r="H187" s="185"/>
      <c r="I187" s="107"/>
      <c r="J187" s="54"/>
      <c r="K187" s="8"/>
      <c r="L187" s="238" t="s">
        <v>389</v>
      </c>
      <c r="M187" s="184"/>
      <c r="N187" s="183"/>
      <c r="O187" s="1"/>
      <c r="P187" s="1"/>
      <c r="Q187" s="1"/>
      <c r="R187" s="1"/>
      <c r="S187" s="41"/>
      <c r="T187" s="44"/>
      <c r="U187" s="47"/>
      <c r="V187" s="147"/>
      <c r="W187" s="48"/>
      <c r="X187" s="48"/>
      <c r="Y187" s="48"/>
      <c r="Z187" s="66">
        <f>ROUND(ROUND(F153*J177,0)*N188,0)</f>
        <v>312</v>
      </c>
      <c r="AA187" s="11"/>
    </row>
    <row r="188" spans="1:27" ht="17.2" customHeight="1" x14ac:dyDescent="0.3">
      <c r="A188" s="7">
        <v>41</v>
      </c>
      <c r="B188" s="9">
        <v>9650</v>
      </c>
      <c r="C188" s="6" t="s">
        <v>887</v>
      </c>
      <c r="D188" s="102"/>
      <c r="E188" s="42"/>
      <c r="F188" s="1"/>
      <c r="G188" s="1"/>
      <c r="H188" s="42"/>
      <c r="I188" s="107"/>
      <c r="J188" s="54"/>
      <c r="K188" s="142"/>
      <c r="L188" s="239"/>
      <c r="M188" s="108" t="s">
        <v>386</v>
      </c>
      <c r="N188" s="56">
        <v>0.5</v>
      </c>
      <c r="O188" s="1"/>
      <c r="P188" s="1"/>
      <c r="Q188" s="1"/>
      <c r="R188" s="1"/>
      <c r="S188" s="41"/>
      <c r="T188" s="40"/>
      <c r="U188" s="94"/>
      <c r="V188" s="114"/>
      <c r="W188" s="172" t="s">
        <v>388</v>
      </c>
      <c r="X188" s="50">
        <v>5</v>
      </c>
      <c r="Y188" s="143" t="s">
        <v>436</v>
      </c>
      <c r="Z188" s="66">
        <f>ROUND(ROUND(F153*J177,0)*N188,0)-X188</f>
        <v>307</v>
      </c>
      <c r="AA188" s="11"/>
    </row>
    <row r="189" spans="1:27" ht="17.2" customHeight="1" x14ac:dyDescent="0.3">
      <c r="A189" s="7">
        <v>41</v>
      </c>
      <c r="B189" s="9">
        <v>9651</v>
      </c>
      <c r="C189" s="6" t="s">
        <v>886</v>
      </c>
      <c r="D189" s="102"/>
      <c r="E189" s="42"/>
      <c r="F189" s="1"/>
      <c r="G189" s="1"/>
      <c r="H189" s="42"/>
      <c r="I189" s="107"/>
      <c r="J189" s="54"/>
      <c r="K189" s="142"/>
      <c r="L189" s="239"/>
      <c r="M189" s="133"/>
      <c r="N189" s="135"/>
      <c r="O189" s="1"/>
      <c r="P189" s="1"/>
      <c r="Q189" s="1"/>
      <c r="R189" s="1"/>
      <c r="S189" s="41"/>
      <c r="T189" s="212" t="s">
        <v>534</v>
      </c>
      <c r="U189" s="47" t="s">
        <v>386</v>
      </c>
      <c r="V189" s="120">
        <v>0.95</v>
      </c>
      <c r="W189" s="48"/>
      <c r="X189" s="48"/>
      <c r="Y189" s="48"/>
      <c r="Z189" s="66">
        <f>ROUND(ROUND(ROUND(F153*J177,0)*N188,0)*V189,0)</f>
        <v>296</v>
      </c>
      <c r="AA189" s="11"/>
    </row>
    <row r="190" spans="1:27" ht="17.2" customHeight="1" x14ac:dyDescent="0.3">
      <c r="A190" s="7">
        <v>41</v>
      </c>
      <c r="B190" s="9">
        <v>9652</v>
      </c>
      <c r="C190" s="6" t="s">
        <v>885</v>
      </c>
      <c r="D190" s="102"/>
      <c r="E190" s="42"/>
      <c r="F190" s="1"/>
      <c r="G190" s="1"/>
      <c r="H190" s="42"/>
      <c r="I190" s="107"/>
      <c r="J190" s="54"/>
      <c r="K190" s="142"/>
      <c r="L190" s="139"/>
      <c r="M190" s="133"/>
      <c r="N190" s="135"/>
      <c r="O190" s="4"/>
      <c r="P190" s="4"/>
      <c r="Q190" s="4"/>
      <c r="R190" s="4"/>
      <c r="S190" s="20"/>
      <c r="T190" s="223"/>
      <c r="V190" s="61"/>
      <c r="W190" s="172" t="s">
        <v>388</v>
      </c>
      <c r="X190" s="50">
        <v>5</v>
      </c>
      <c r="Y190" s="143" t="s">
        <v>436</v>
      </c>
      <c r="Z190" s="66">
        <f>ROUND(ROUND(ROUND(F153*J177,0)*N188,0)*V189,0)-X190</f>
        <v>291</v>
      </c>
      <c r="AA190" s="11"/>
    </row>
    <row r="191" spans="1:27" ht="17.2" customHeight="1" x14ac:dyDescent="0.3">
      <c r="A191" s="7">
        <v>41</v>
      </c>
      <c r="B191" s="9">
        <v>9653</v>
      </c>
      <c r="C191" s="6" t="s">
        <v>884</v>
      </c>
      <c r="D191" s="102"/>
      <c r="E191" s="42"/>
      <c r="F191" s="38"/>
      <c r="G191" s="38"/>
      <c r="H191" s="42"/>
      <c r="I191" s="115"/>
      <c r="J191" s="41"/>
      <c r="K191" s="8"/>
      <c r="L191" s="42"/>
      <c r="M191" s="1"/>
      <c r="N191" s="41"/>
      <c r="O191" s="216" t="s">
        <v>541</v>
      </c>
      <c r="P191" s="212" t="s">
        <v>390</v>
      </c>
      <c r="Q191" s="33"/>
      <c r="R191" s="47"/>
      <c r="S191" s="148"/>
      <c r="T191" s="44"/>
      <c r="U191" s="47"/>
      <c r="V191" s="120"/>
      <c r="W191" s="118"/>
      <c r="X191" s="118"/>
      <c r="Y191" s="118"/>
      <c r="Z191" s="32">
        <f>ROUND(ROUND(ROUND(F153*J177,0)*N188,0)*S192,0)</f>
        <v>218</v>
      </c>
      <c r="AA191" s="11"/>
    </row>
    <row r="192" spans="1:27" ht="17.2" customHeight="1" x14ac:dyDescent="0.3">
      <c r="A192" s="7">
        <v>41</v>
      </c>
      <c r="B192" s="9">
        <v>9654</v>
      </c>
      <c r="C192" s="6" t="s">
        <v>883</v>
      </c>
      <c r="D192" s="102"/>
      <c r="E192" s="42"/>
      <c r="F192" s="38"/>
      <c r="G192" s="38"/>
      <c r="H192" s="42"/>
      <c r="I192" s="115"/>
      <c r="J192" s="41"/>
      <c r="K192" s="8"/>
      <c r="L192" s="42"/>
      <c r="M192" s="1"/>
      <c r="N192" s="41"/>
      <c r="O192" s="217"/>
      <c r="P192" s="213"/>
      <c r="Q192" s="1"/>
      <c r="R192" s="108" t="s">
        <v>386</v>
      </c>
      <c r="S192" s="56">
        <v>0.7</v>
      </c>
      <c r="T192" s="40"/>
      <c r="U192" s="94"/>
      <c r="V192" s="119"/>
      <c r="W192" s="168" t="s">
        <v>388</v>
      </c>
      <c r="X192" s="47">
        <v>5</v>
      </c>
      <c r="Y192" s="148" t="s">
        <v>436</v>
      </c>
      <c r="Z192" s="32">
        <f>ROUND(ROUND(ROUND(F153*J177,0)*N188,0)*S192,0)-X192</f>
        <v>213</v>
      </c>
      <c r="AA192" s="11"/>
    </row>
    <row r="193" spans="1:27" ht="17.2" customHeight="1" x14ac:dyDescent="0.3">
      <c r="A193" s="7">
        <v>41</v>
      </c>
      <c r="B193" s="9">
        <v>9655</v>
      </c>
      <c r="C193" s="6" t="s">
        <v>882</v>
      </c>
      <c r="D193" s="102"/>
      <c r="E193" s="42"/>
      <c r="F193" s="38"/>
      <c r="G193" s="38"/>
      <c r="H193" s="42"/>
      <c r="I193" s="115"/>
      <c r="J193" s="41"/>
      <c r="K193" s="8"/>
      <c r="L193" s="42"/>
      <c r="M193" s="1"/>
      <c r="N193" s="41"/>
      <c r="O193" s="217"/>
      <c r="P193" s="213"/>
      <c r="Q193" s="1"/>
      <c r="R193" s="108"/>
      <c r="S193" s="56"/>
      <c r="T193" s="212" t="s">
        <v>534</v>
      </c>
      <c r="U193" s="47" t="s">
        <v>386</v>
      </c>
      <c r="V193" s="120">
        <v>0.95</v>
      </c>
      <c r="W193" s="111"/>
      <c r="X193" s="111"/>
      <c r="Y193" s="111"/>
      <c r="Z193" s="2">
        <f>ROUND(ROUND(ROUND(ROUND(F153*J177,0)*N188,0)*S192,0)*V193,0)</f>
        <v>207</v>
      </c>
      <c r="AA193" s="11"/>
    </row>
    <row r="194" spans="1:27" ht="17.2" customHeight="1" x14ac:dyDescent="0.3">
      <c r="A194" s="7">
        <v>41</v>
      </c>
      <c r="B194" s="9">
        <v>9656</v>
      </c>
      <c r="C194" s="6" t="s">
        <v>881</v>
      </c>
      <c r="D194" s="102"/>
      <c r="E194" s="42"/>
      <c r="F194" s="38"/>
      <c r="G194" s="38"/>
      <c r="H194" s="42"/>
      <c r="I194" s="115"/>
      <c r="J194" s="41"/>
      <c r="K194" s="8"/>
      <c r="L194" s="42"/>
      <c r="M194" s="1"/>
      <c r="N194" s="41"/>
      <c r="O194" s="217"/>
      <c r="P194" s="223"/>
      <c r="Q194" s="1"/>
      <c r="R194" s="57"/>
      <c r="S194" s="61"/>
      <c r="T194" s="223"/>
      <c r="U194" s="94"/>
      <c r="V194" s="119"/>
      <c r="W194" s="172" t="s">
        <v>388</v>
      </c>
      <c r="X194" s="50">
        <v>5</v>
      </c>
      <c r="Y194" s="143" t="s">
        <v>436</v>
      </c>
      <c r="Z194" s="2">
        <f>ROUND(ROUND(ROUND(ROUND(F153*J177,0)*N188,0)*S192,0)*V193,0)-X194</f>
        <v>202</v>
      </c>
      <c r="AA194" s="11"/>
    </row>
    <row r="195" spans="1:27" ht="17.2" customHeight="1" x14ac:dyDescent="0.3">
      <c r="A195" s="7">
        <v>41</v>
      </c>
      <c r="B195" s="9">
        <v>9657</v>
      </c>
      <c r="C195" s="6" t="s">
        <v>880</v>
      </c>
      <c r="D195" s="102"/>
      <c r="E195" s="42"/>
      <c r="F195" s="38"/>
      <c r="G195" s="38"/>
      <c r="H195" s="42"/>
      <c r="I195" s="115"/>
      <c r="J195" s="41"/>
      <c r="K195" s="8"/>
      <c r="L195" s="42"/>
      <c r="M195" s="1"/>
      <c r="N195" s="41"/>
      <c r="O195" s="179"/>
      <c r="P195" s="212" t="s">
        <v>389</v>
      </c>
      <c r="Q195" s="33"/>
      <c r="R195" s="47"/>
      <c r="S195" s="148"/>
      <c r="T195" s="44"/>
      <c r="U195" s="47"/>
      <c r="V195" s="120"/>
      <c r="W195" s="118"/>
      <c r="X195" s="118"/>
      <c r="Y195" s="118"/>
      <c r="Z195" s="32">
        <f>ROUND(ROUND(ROUND(F153*J177,0)*N188,0)*S196,0)</f>
        <v>156</v>
      </c>
      <c r="AA195" s="11"/>
    </row>
    <row r="196" spans="1:27" ht="17.2" customHeight="1" x14ac:dyDescent="0.3">
      <c r="A196" s="7">
        <v>41</v>
      </c>
      <c r="B196" s="9">
        <v>9658</v>
      </c>
      <c r="C196" s="6" t="s">
        <v>879</v>
      </c>
      <c r="D196" s="102"/>
      <c r="E196" s="42"/>
      <c r="F196" s="38"/>
      <c r="G196" s="38"/>
      <c r="H196" s="42"/>
      <c r="I196" s="115"/>
      <c r="J196" s="41"/>
      <c r="K196" s="8"/>
      <c r="L196" s="42"/>
      <c r="M196" s="1"/>
      <c r="N196" s="41"/>
      <c r="O196" s="179"/>
      <c r="P196" s="213"/>
      <c r="Q196" s="1"/>
      <c r="R196" s="108" t="s">
        <v>386</v>
      </c>
      <c r="S196" s="56">
        <v>0.5</v>
      </c>
      <c r="T196" s="40"/>
      <c r="U196" s="94"/>
      <c r="V196" s="119"/>
      <c r="W196" s="168" t="s">
        <v>388</v>
      </c>
      <c r="X196" s="47">
        <v>5</v>
      </c>
      <c r="Y196" s="148" t="s">
        <v>436</v>
      </c>
      <c r="Z196" s="32">
        <f>ROUND(ROUND(ROUND(F153*J177,0)*N188,0)*S196,0)-X196</f>
        <v>151</v>
      </c>
      <c r="AA196" s="11"/>
    </row>
    <row r="197" spans="1:27" ht="17.2" customHeight="1" x14ac:dyDescent="0.3">
      <c r="A197" s="7">
        <v>41</v>
      </c>
      <c r="B197" s="9">
        <v>9659</v>
      </c>
      <c r="C197" s="6" t="s">
        <v>878</v>
      </c>
      <c r="D197" s="102"/>
      <c r="E197" s="42"/>
      <c r="F197" s="38"/>
      <c r="G197" s="38"/>
      <c r="H197" s="42"/>
      <c r="I197" s="115"/>
      <c r="J197" s="41"/>
      <c r="K197" s="8"/>
      <c r="L197" s="42"/>
      <c r="M197" s="1"/>
      <c r="N197" s="41"/>
      <c r="O197" s="179"/>
      <c r="P197" s="213"/>
      <c r="Q197" s="1"/>
      <c r="R197" s="108"/>
      <c r="S197" s="56"/>
      <c r="T197" s="212" t="s">
        <v>534</v>
      </c>
      <c r="U197" s="47" t="s">
        <v>386</v>
      </c>
      <c r="V197" s="120">
        <v>0.95</v>
      </c>
      <c r="W197" s="111"/>
      <c r="X197" s="111"/>
      <c r="Y197" s="111"/>
      <c r="Z197" s="2">
        <f>ROUND(ROUND(ROUND(ROUND(F153*J177,0)*N188,0)*S196,0)*V197,0)</f>
        <v>148</v>
      </c>
      <c r="AA197" s="11"/>
    </row>
    <row r="198" spans="1:27" ht="17.2" customHeight="1" x14ac:dyDescent="0.3">
      <c r="A198" s="7">
        <v>41</v>
      </c>
      <c r="B198" s="9">
        <v>9660</v>
      </c>
      <c r="C198" s="6" t="s">
        <v>877</v>
      </c>
      <c r="D198" s="176"/>
      <c r="E198" s="40"/>
      <c r="F198" s="57"/>
      <c r="G198" s="57"/>
      <c r="H198" s="40"/>
      <c r="I198" s="27"/>
      <c r="J198" s="20"/>
      <c r="K198" s="8"/>
      <c r="L198" s="40"/>
      <c r="M198" s="4"/>
      <c r="N198" s="20"/>
      <c r="O198" s="178"/>
      <c r="P198" s="223"/>
      <c r="Q198" s="4"/>
      <c r="R198" s="57"/>
      <c r="S198" s="61"/>
      <c r="T198" s="223"/>
      <c r="U198" s="94"/>
      <c r="V198" s="119"/>
      <c r="W198" s="172" t="s">
        <v>388</v>
      </c>
      <c r="X198" s="50">
        <v>5</v>
      </c>
      <c r="Y198" s="143" t="s">
        <v>436</v>
      </c>
      <c r="Z198" s="2">
        <f>ROUND(ROUND(ROUND(ROUND(F153*J177,0)*N188,0)*S196,0)*V197,0)-X198</f>
        <v>143</v>
      </c>
      <c r="AA198" s="11"/>
    </row>
    <row r="199" spans="1:27" ht="17.2" customHeight="1" x14ac:dyDescent="0.3">
      <c r="A199" s="7">
        <v>41</v>
      </c>
      <c r="B199" s="9">
        <v>9141</v>
      </c>
      <c r="C199" s="6" t="s">
        <v>876</v>
      </c>
      <c r="D199" s="176"/>
      <c r="E199" s="212" t="s">
        <v>599</v>
      </c>
      <c r="F199" s="33"/>
      <c r="G199" s="33"/>
      <c r="H199" s="44"/>
      <c r="I199" s="53"/>
      <c r="J199" s="60"/>
      <c r="K199" s="142"/>
      <c r="L199" s="238" t="s">
        <v>390</v>
      </c>
      <c r="M199" s="181"/>
      <c r="N199" s="180"/>
      <c r="O199" s="1"/>
      <c r="P199" s="1"/>
      <c r="Q199" s="1"/>
      <c r="R199" s="1"/>
      <c r="S199" s="45"/>
      <c r="T199" s="44"/>
      <c r="U199" s="47"/>
      <c r="V199" s="147"/>
      <c r="W199" s="48"/>
      <c r="X199" s="48"/>
      <c r="Y199" s="48"/>
      <c r="Z199" s="66">
        <f>ROUND(F201*N200,0)</f>
        <v>427</v>
      </c>
      <c r="AA199" s="11"/>
    </row>
    <row r="200" spans="1:27" ht="17.2" customHeight="1" x14ac:dyDescent="0.3">
      <c r="A200" s="7">
        <v>41</v>
      </c>
      <c r="B200" s="9">
        <v>9661</v>
      </c>
      <c r="C200" s="6" t="s">
        <v>875</v>
      </c>
      <c r="D200" s="176"/>
      <c r="E200" s="213"/>
      <c r="F200" s="1"/>
      <c r="G200" s="1"/>
      <c r="H200" s="42"/>
      <c r="I200" s="107"/>
      <c r="J200" s="54"/>
      <c r="K200" s="142"/>
      <c r="L200" s="239"/>
      <c r="M200" s="108" t="s">
        <v>386</v>
      </c>
      <c r="N200" s="116">
        <v>0.7</v>
      </c>
      <c r="O200" s="1"/>
      <c r="P200" s="1"/>
      <c r="Q200" s="1"/>
      <c r="R200" s="1"/>
      <c r="S200" s="41"/>
      <c r="T200" s="40"/>
      <c r="U200" s="94"/>
      <c r="V200" s="114"/>
      <c r="W200" s="172" t="s">
        <v>388</v>
      </c>
      <c r="X200" s="50">
        <v>5</v>
      </c>
      <c r="Y200" s="143" t="s">
        <v>436</v>
      </c>
      <c r="Z200" s="66">
        <f>ROUND(F201*N200,0)-X200</f>
        <v>422</v>
      </c>
      <c r="AA200" s="11"/>
    </row>
    <row r="201" spans="1:27" ht="17.2" customHeight="1" x14ac:dyDescent="0.3">
      <c r="A201" s="7">
        <v>41</v>
      </c>
      <c r="B201" s="9">
        <v>9142</v>
      </c>
      <c r="C201" s="6" t="s">
        <v>874</v>
      </c>
      <c r="D201" s="176"/>
      <c r="E201" s="213"/>
      <c r="F201" s="112">
        <f>'12自立訓練(機能・基本)'!F105</f>
        <v>610</v>
      </c>
      <c r="G201" s="1" t="s">
        <v>15</v>
      </c>
      <c r="H201" s="42"/>
      <c r="I201" s="107"/>
      <c r="J201" s="54"/>
      <c r="K201" s="142"/>
      <c r="L201" s="239"/>
      <c r="M201" s="133"/>
      <c r="N201" s="135"/>
      <c r="O201" s="1"/>
      <c r="P201" s="1"/>
      <c r="Q201" s="1"/>
      <c r="R201" s="1"/>
      <c r="S201" s="41"/>
      <c r="T201" s="212" t="s">
        <v>534</v>
      </c>
      <c r="U201" s="47" t="s">
        <v>873</v>
      </c>
      <c r="V201" s="120">
        <v>0.95</v>
      </c>
      <c r="W201" s="48"/>
      <c r="X201" s="48"/>
      <c r="Y201" s="48"/>
      <c r="Z201" s="66">
        <f>ROUND(ROUND(F201*N200,0)*V201,0)</f>
        <v>406</v>
      </c>
      <c r="AA201" s="11"/>
    </row>
    <row r="202" spans="1:27" ht="17.2" customHeight="1" x14ac:dyDescent="0.3">
      <c r="A202" s="7">
        <v>41</v>
      </c>
      <c r="B202" s="9">
        <v>9662</v>
      </c>
      <c r="C202" s="6" t="s">
        <v>872</v>
      </c>
      <c r="D202" s="176"/>
      <c r="E202" s="42"/>
      <c r="F202" s="1"/>
      <c r="G202" s="1"/>
      <c r="H202" s="42"/>
      <c r="I202" s="107"/>
      <c r="J202" s="54"/>
      <c r="K202" s="142"/>
      <c r="L202" s="133"/>
      <c r="M202" s="133"/>
      <c r="N202" s="135"/>
      <c r="O202" s="4"/>
      <c r="P202" s="4"/>
      <c r="Q202" s="4"/>
      <c r="R202" s="4"/>
      <c r="S202" s="20"/>
      <c r="T202" s="223"/>
      <c r="V202" s="61"/>
      <c r="W202" s="172" t="s">
        <v>388</v>
      </c>
      <c r="X202" s="50">
        <v>5</v>
      </c>
      <c r="Y202" s="143" t="s">
        <v>436</v>
      </c>
      <c r="Z202" s="66">
        <f>ROUND(ROUND(F201*N200,0)*V201,0)-X202</f>
        <v>401</v>
      </c>
      <c r="AA202" s="11"/>
    </row>
    <row r="203" spans="1:27" ht="17.2" customHeight="1" x14ac:dyDescent="0.3">
      <c r="A203" s="7">
        <v>41</v>
      </c>
      <c r="B203" s="9">
        <v>9143</v>
      </c>
      <c r="C203" s="6" t="s">
        <v>871</v>
      </c>
      <c r="D203" s="176"/>
      <c r="E203" s="42"/>
      <c r="F203" s="38"/>
      <c r="G203" s="38"/>
      <c r="H203" s="42"/>
      <c r="I203" s="115"/>
      <c r="J203" s="41"/>
      <c r="K203" s="8"/>
      <c r="L203" s="1"/>
      <c r="M203" s="1"/>
      <c r="N203" s="41"/>
      <c r="O203" s="216" t="s">
        <v>541</v>
      </c>
      <c r="P203" s="212" t="s">
        <v>395</v>
      </c>
      <c r="Q203" s="33"/>
      <c r="R203" s="47"/>
      <c r="S203" s="148"/>
      <c r="T203" s="44"/>
      <c r="U203" s="47"/>
      <c r="V203" s="120"/>
      <c r="W203" s="118"/>
      <c r="X203" s="118"/>
      <c r="Y203" s="118"/>
      <c r="Z203" s="66">
        <f>ROUND(ROUND(F201*N200,0)*S204,0)</f>
        <v>299</v>
      </c>
      <c r="AA203" s="11"/>
    </row>
    <row r="204" spans="1:27" ht="17.2" customHeight="1" x14ac:dyDescent="0.3">
      <c r="A204" s="7">
        <v>41</v>
      </c>
      <c r="B204" s="9">
        <v>9663</v>
      </c>
      <c r="C204" s="6" t="s">
        <v>870</v>
      </c>
      <c r="D204" s="176"/>
      <c r="E204" s="42"/>
      <c r="F204" s="38"/>
      <c r="G204" s="38"/>
      <c r="H204" s="42"/>
      <c r="I204" s="115"/>
      <c r="J204" s="41"/>
      <c r="K204" s="8"/>
      <c r="L204" s="1"/>
      <c r="M204" s="1"/>
      <c r="N204" s="41"/>
      <c r="O204" s="217"/>
      <c r="P204" s="213"/>
      <c r="Q204" s="1"/>
      <c r="R204" s="108" t="s">
        <v>433</v>
      </c>
      <c r="S204" s="56">
        <v>0.7</v>
      </c>
      <c r="T204" s="40"/>
      <c r="U204" s="94"/>
      <c r="V204" s="119"/>
      <c r="W204" s="168" t="s">
        <v>388</v>
      </c>
      <c r="X204" s="47">
        <v>5</v>
      </c>
      <c r="Y204" s="148" t="s">
        <v>436</v>
      </c>
      <c r="Z204" s="66">
        <f>ROUND(ROUND(F201*N200,0)*S204,0)-X204</f>
        <v>294</v>
      </c>
      <c r="AA204" s="11"/>
    </row>
    <row r="205" spans="1:27" ht="17.2" customHeight="1" x14ac:dyDescent="0.3">
      <c r="A205" s="7">
        <v>41</v>
      </c>
      <c r="B205" s="9">
        <v>9144</v>
      </c>
      <c r="C205" s="6" t="s">
        <v>869</v>
      </c>
      <c r="D205" s="176"/>
      <c r="E205" s="42"/>
      <c r="F205" s="38"/>
      <c r="G205" s="38"/>
      <c r="H205" s="42"/>
      <c r="I205" s="115"/>
      <c r="J205" s="41"/>
      <c r="K205" s="8"/>
      <c r="L205" s="1"/>
      <c r="M205" s="1"/>
      <c r="N205" s="41"/>
      <c r="O205" s="217"/>
      <c r="P205" s="213"/>
      <c r="Q205" s="1"/>
      <c r="R205" s="108"/>
      <c r="S205" s="56"/>
      <c r="T205" s="212" t="s">
        <v>534</v>
      </c>
      <c r="U205" s="47" t="s">
        <v>433</v>
      </c>
      <c r="V205" s="120">
        <v>0.95</v>
      </c>
      <c r="W205" s="111"/>
      <c r="X205" s="111"/>
      <c r="Y205" s="111"/>
      <c r="Z205" s="72">
        <f>ROUND(ROUND(ROUND(F201*N200,0)*S204,0)*V205,0)</f>
        <v>284</v>
      </c>
      <c r="AA205" s="11"/>
    </row>
    <row r="206" spans="1:27" ht="17.2" customHeight="1" x14ac:dyDescent="0.3">
      <c r="A206" s="7">
        <v>41</v>
      </c>
      <c r="B206" s="9">
        <v>9664</v>
      </c>
      <c r="C206" s="6" t="s">
        <v>868</v>
      </c>
      <c r="D206" s="176"/>
      <c r="E206" s="42"/>
      <c r="F206" s="38"/>
      <c r="G206" s="38"/>
      <c r="H206" s="42"/>
      <c r="I206" s="115"/>
      <c r="J206" s="41"/>
      <c r="K206" s="8"/>
      <c r="L206" s="1"/>
      <c r="M206" s="1"/>
      <c r="N206" s="41"/>
      <c r="O206" s="217"/>
      <c r="P206" s="223"/>
      <c r="Q206" s="1"/>
      <c r="R206" s="57"/>
      <c r="S206" s="61"/>
      <c r="T206" s="223"/>
      <c r="U206" s="94"/>
      <c r="V206" s="119"/>
      <c r="W206" s="172" t="s">
        <v>388</v>
      </c>
      <c r="X206" s="50">
        <v>5</v>
      </c>
      <c r="Y206" s="143" t="s">
        <v>436</v>
      </c>
      <c r="Z206" s="72">
        <f>ROUND(ROUND(ROUND(F201*N200,0)*S204,0)*V205,0)-X206</f>
        <v>279</v>
      </c>
      <c r="AA206" s="11"/>
    </row>
    <row r="207" spans="1:27" ht="17.2" customHeight="1" x14ac:dyDescent="0.3">
      <c r="A207" s="7">
        <v>41</v>
      </c>
      <c r="B207" s="9">
        <v>9665</v>
      </c>
      <c r="C207" s="6" t="s">
        <v>867</v>
      </c>
      <c r="D207" s="176"/>
      <c r="E207" s="42"/>
      <c r="F207" s="38"/>
      <c r="G207" s="38"/>
      <c r="H207" s="42"/>
      <c r="I207" s="115"/>
      <c r="J207" s="41"/>
      <c r="K207" s="8"/>
      <c r="L207" s="42"/>
      <c r="M207" s="1"/>
      <c r="N207" s="41"/>
      <c r="O207" s="179"/>
      <c r="P207" s="212" t="s">
        <v>396</v>
      </c>
      <c r="Q207" s="33"/>
      <c r="R207" s="47"/>
      <c r="S207" s="148"/>
      <c r="T207" s="44"/>
      <c r="U207" s="47"/>
      <c r="V207" s="120"/>
      <c r="W207" s="118"/>
      <c r="X207" s="118"/>
      <c r="Y207" s="118"/>
      <c r="Z207" s="66">
        <f>ROUND(ROUND(F201*N200,0)*S208,0)</f>
        <v>214</v>
      </c>
      <c r="AA207" s="11"/>
    </row>
    <row r="208" spans="1:27" ht="17.2" customHeight="1" x14ac:dyDescent="0.3">
      <c r="A208" s="7">
        <v>41</v>
      </c>
      <c r="B208" s="9">
        <v>9666</v>
      </c>
      <c r="C208" s="6" t="s">
        <v>866</v>
      </c>
      <c r="D208" s="176"/>
      <c r="E208" s="42"/>
      <c r="F208" s="38"/>
      <c r="G208" s="38"/>
      <c r="H208" s="42"/>
      <c r="I208" s="115"/>
      <c r="J208" s="41"/>
      <c r="K208" s="8"/>
      <c r="L208" s="42"/>
      <c r="M208" s="1"/>
      <c r="N208" s="41"/>
      <c r="O208" s="179"/>
      <c r="P208" s="213"/>
      <c r="Q208" s="1"/>
      <c r="R208" s="108" t="s">
        <v>433</v>
      </c>
      <c r="S208" s="56">
        <v>0.5</v>
      </c>
      <c r="T208" s="40"/>
      <c r="U208" s="94"/>
      <c r="V208" s="119"/>
      <c r="W208" s="168" t="s">
        <v>388</v>
      </c>
      <c r="X208" s="47">
        <v>5</v>
      </c>
      <c r="Y208" s="148" t="s">
        <v>436</v>
      </c>
      <c r="Z208" s="66">
        <f>ROUND(ROUND(F201*N200,0)*S208,0)-X208</f>
        <v>209</v>
      </c>
      <c r="AA208" s="11"/>
    </row>
    <row r="209" spans="1:27" ht="17.2" customHeight="1" x14ac:dyDescent="0.3">
      <c r="A209" s="7">
        <v>41</v>
      </c>
      <c r="B209" s="9">
        <v>9667</v>
      </c>
      <c r="C209" s="6" t="s">
        <v>865</v>
      </c>
      <c r="D209" s="176"/>
      <c r="E209" s="42"/>
      <c r="F209" s="38"/>
      <c r="G209" s="38"/>
      <c r="H209" s="42"/>
      <c r="I209" s="115"/>
      <c r="J209" s="41"/>
      <c r="K209" s="8"/>
      <c r="L209" s="42"/>
      <c r="M209" s="1"/>
      <c r="N209" s="41"/>
      <c r="O209" s="179"/>
      <c r="P209" s="213"/>
      <c r="Q209" s="1"/>
      <c r="R209" s="108"/>
      <c r="S209" s="56"/>
      <c r="T209" s="212" t="s">
        <v>534</v>
      </c>
      <c r="U209" s="47" t="s">
        <v>433</v>
      </c>
      <c r="V209" s="120">
        <v>0.95</v>
      </c>
      <c r="W209" s="111"/>
      <c r="X209" s="111"/>
      <c r="Y209" s="111"/>
      <c r="Z209" s="72">
        <f>ROUND(ROUND(ROUND(F201*N200,0)*S208,0)*V209,0)</f>
        <v>203</v>
      </c>
      <c r="AA209" s="11"/>
    </row>
    <row r="210" spans="1:27" ht="17.2" customHeight="1" x14ac:dyDescent="0.3">
      <c r="A210" s="7">
        <v>41</v>
      </c>
      <c r="B210" s="9">
        <v>9668</v>
      </c>
      <c r="C210" s="6" t="s">
        <v>864</v>
      </c>
      <c r="D210" s="176"/>
      <c r="E210" s="42"/>
      <c r="F210" s="107"/>
      <c r="G210" s="54"/>
      <c r="H210" s="42"/>
      <c r="I210" s="115"/>
      <c r="J210" s="41"/>
      <c r="K210" s="8"/>
      <c r="L210" s="40"/>
      <c r="M210" s="4"/>
      <c r="N210" s="20"/>
      <c r="O210" s="178"/>
      <c r="P210" s="223"/>
      <c r="Q210" s="4"/>
      <c r="R210" s="57"/>
      <c r="S210" s="61"/>
      <c r="T210" s="223"/>
      <c r="U210" s="94"/>
      <c r="V210" s="119"/>
      <c r="W210" s="172" t="s">
        <v>388</v>
      </c>
      <c r="X210" s="50">
        <v>5</v>
      </c>
      <c r="Y210" s="143" t="s">
        <v>436</v>
      </c>
      <c r="Z210" s="72">
        <f>ROUND(ROUND(ROUND(F201*N200,0)*S208,0)*V209,0)-X210</f>
        <v>198</v>
      </c>
      <c r="AA210" s="11"/>
    </row>
    <row r="211" spans="1:27" ht="17.2" customHeight="1" x14ac:dyDescent="0.3">
      <c r="A211" s="7">
        <v>41</v>
      </c>
      <c r="B211" s="9">
        <v>9669</v>
      </c>
      <c r="C211" s="6" t="s">
        <v>863</v>
      </c>
      <c r="D211" s="102"/>
      <c r="E211" s="42"/>
      <c r="H211" s="42"/>
      <c r="I211" s="107"/>
      <c r="J211" s="54"/>
      <c r="K211" s="8"/>
      <c r="L211" s="238" t="s">
        <v>396</v>
      </c>
      <c r="M211" s="184"/>
      <c r="N211" s="183"/>
      <c r="O211" s="1"/>
      <c r="P211" s="1"/>
      <c r="Q211" s="1"/>
      <c r="R211" s="1"/>
      <c r="S211" s="45"/>
      <c r="T211" s="44"/>
      <c r="U211" s="47"/>
      <c r="V211" s="147"/>
      <c r="W211" s="48"/>
      <c r="X211" s="48"/>
      <c r="Y211" s="48"/>
      <c r="Z211" s="66">
        <f>ROUND(F201*N212,0)</f>
        <v>305</v>
      </c>
      <c r="AA211" s="11"/>
    </row>
    <row r="212" spans="1:27" ht="17.2" customHeight="1" x14ac:dyDescent="0.3">
      <c r="A212" s="7">
        <v>41</v>
      </c>
      <c r="B212" s="9">
        <v>9670</v>
      </c>
      <c r="C212" s="6" t="s">
        <v>862</v>
      </c>
      <c r="D212" s="102"/>
      <c r="E212" s="42"/>
      <c r="F212" s="115"/>
      <c r="G212" s="1"/>
      <c r="H212" s="42"/>
      <c r="I212" s="107"/>
      <c r="J212" s="54"/>
      <c r="K212" s="142"/>
      <c r="L212" s="239"/>
      <c r="M212" s="108" t="s">
        <v>433</v>
      </c>
      <c r="N212" s="56">
        <v>0.5</v>
      </c>
      <c r="O212" s="1"/>
      <c r="P212" s="1"/>
      <c r="Q212" s="1"/>
      <c r="R212" s="1"/>
      <c r="S212" s="41"/>
      <c r="T212" s="40"/>
      <c r="U212" s="94"/>
      <c r="V212" s="114"/>
      <c r="W212" s="172" t="s">
        <v>388</v>
      </c>
      <c r="X212" s="50">
        <v>5</v>
      </c>
      <c r="Y212" s="143" t="s">
        <v>436</v>
      </c>
      <c r="Z212" s="66">
        <f>ROUND(F201*N212,0)-X212</f>
        <v>300</v>
      </c>
      <c r="AA212" s="11"/>
    </row>
    <row r="213" spans="1:27" ht="17.2" customHeight="1" x14ac:dyDescent="0.3">
      <c r="A213" s="7">
        <v>41</v>
      </c>
      <c r="B213" s="9">
        <v>9671</v>
      </c>
      <c r="C213" s="6" t="s">
        <v>861</v>
      </c>
      <c r="D213" s="102"/>
      <c r="E213" s="42"/>
      <c r="F213" s="115"/>
      <c r="G213" s="1"/>
      <c r="H213" s="42"/>
      <c r="I213" s="107"/>
      <c r="J213" s="54"/>
      <c r="K213" s="142"/>
      <c r="L213" s="239"/>
      <c r="M213" s="133"/>
      <c r="N213" s="135"/>
      <c r="O213" s="1"/>
      <c r="P213" s="1"/>
      <c r="Q213" s="1"/>
      <c r="R213" s="1"/>
      <c r="S213" s="41"/>
      <c r="T213" s="212" t="s">
        <v>534</v>
      </c>
      <c r="U213" s="47" t="s">
        <v>433</v>
      </c>
      <c r="V213" s="120">
        <v>0.95</v>
      </c>
      <c r="W213" s="48"/>
      <c r="X213" s="48"/>
      <c r="Y213" s="48"/>
      <c r="Z213" s="66">
        <f>ROUND(ROUND(F201*N212,0)*V213,0)</f>
        <v>290</v>
      </c>
      <c r="AA213" s="11"/>
    </row>
    <row r="214" spans="1:27" ht="17.2" customHeight="1" x14ac:dyDescent="0.3">
      <c r="A214" s="7">
        <v>41</v>
      </c>
      <c r="B214" s="9">
        <v>9672</v>
      </c>
      <c r="C214" s="6" t="s">
        <v>860</v>
      </c>
      <c r="D214" s="102"/>
      <c r="E214" s="42"/>
      <c r="F214" s="115"/>
      <c r="G214" s="1"/>
      <c r="H214" s="42"/>
      <c r="I214" s="107"/>
      <c r="J214" s="54"/>
      <c r="K214" s="142"/>
      <c r="L214" s="133"/>
      <c r="M214" s="133"/>
      <c r="N214" s="135"/>
      <c r="O214" s="4"/>
      <c r="P214" s="4"/>
      <c r="Q214" s="4"/>
      <c r="R214" s="4"/>
      <c r="S214" s="20"/>
      <c r="T214" s="223"/>
      <c r="U214" s="57"/>
      <c r="V214" s="61"/>
      <c r="W214" s="172" t="s">
        <v>388</v>
      </c>
      <c r="X214" s="50">
        <v>5</v>
      </c>
      <c r="Y214" s="143" t="s">
        <v>436</v>
      </c>
      <c r="Z214" s="66">
        <f>ROUND(ROUND(F201*N212,0)*V213,0)-X214</f>
        <v>285</v>
      </c>
      <c r="AA214" s="11"/>
    </row>
    <row r="215" spans="1:27" ht="17.2" customHeight="1" x14ac:dyDescent="0.3">
      <c r="A215" s="7">
        <v>41</v>
      </c>
      <c r="B215" s="9">
        <v>9673</v>
      </c>
      <c r="C215" s="6" t="s">
        <v>859</v>
      </c>
      <c r="D215" s="102"/>
      <c r="E215" s="42"/>
      <c r="F215" s="115"/>
      <c r="G215" s="38"/>
      <c r="H215" s="42"/>
      <c r="I215" s="115"/>
      <c r="J215" s="41"/>
      <c r="K215" s="8"/>
      <c r="L215" s="1"/>
      <c r="M215" s="1"/>
      <c r="N215" s="41"/>
      <c r="O215" s="216" t="s">
        <v>541</v>
      </c>
      <c r="P215" s="212" t="s">
        <v>398</v>
      </c>
      <c r="Q215" s="33"/>
      <c r="R215" s="47"/>
      <c r="S215" s="148"/>
      <c r="T215" s="44"/>
      <c r="U215" s="47"/>
      <c r="V215" s="120"/>
      <c r="W215" s="118"/>
      <c r="X215" s="118"/>
      <c r="Y215" s="118"/>
      <c r="Z215" s="66">
        <f>ROUND(ROUND(F201*N212,0)*S216,0)</f>
        <v>214</v>
      </c>
      <c r="AA215" s="11"/>
    </row>
    <row r="216" spans="1:27" ht="17.2" customHeight="1" x14ac:dyDescent="0.3">
      <c r="A216" s="7">
        <v>41</v>
      </c>
      <c r="B216" s="9">
        <v>9674</v>
      </c>
      <c r="C216" s="6" t="s">
        <v>858</v>
      </c>
      <c r="D216" s="102"/>
      <c r="E216" s="42"/>
      <c r="F216" s="115"/>
      <c r="G216" s="38"/>
      <c r="H216" s="42"/>
      <c r="I216" s="115"/>
      <c r="J216" s="41"/>
      <c r="K216" s="8"/>
      <c r="L216" s="1"/>
      <c r="M216" s="1"/>
      <c r="N216" s="41"/>
      <c r="O216" s="217"/>
      <c r="P216" s="213"/>
      <c r="Q216" s="1"/>
      <c r="R216" s="108" t="s">
        <v>426</v>
      </c>
      <c r="S216" s="56">
        <v>0.7</v>
      </c>
      <c r="T216" s="40"/>
      <c r="U216" s="94"/>
      <c r="V216" s="119"/>
      <c r="W216" s="168" t="s">
        <v>388</v>
      </c>
      <c r="X216" s="47">
        <v>5</v>
      </c>
      <c r="Y216" s="148" t="s">
        <v>436</v>
      </c>
      <c r="Z216" s="66">
        <f>ROUND(ROUND(F201*N212,0)*S216,0)-X216</f>
        <v>209</v>
      </c>
      <c r="AA216" s="11"/>
    </row>
    <row r="217" spans="1:27" ht="17.2" customHeight="1" x14ac:dyDescent="0.3">
      <c r="A217" s="7">
        <v>41</v>
      </c>
      <c r="B217" s="9">
        <v>9675</v>
      </c>
      <c r="C217" s="6" t="s">
        <v>857</v>
      </c>
      <c r="D217" s="102"/>
      <c r="E217" s="42"/>
      <c r="F217" s="115"/>
      <c r="G217" s="38"/>
      <c r="H217" s="42"/>
      <c r="I217" s="115"/>
      <c r="J217" s="41"/>
      <c r="K217" s="8"/>
      <c r="L217" s="1"/>
      <c r="M217" s="1"/>
      <c r="N217" s="41"/>
      <c r="O217" s="217"/>
      <c r="P217" s="213"/>
      <c r="Q217" s="1"/>
      <c r="R217" s="108"/>
      <c r="S217" s="56"/>
      <c r="T217" s="212" t="s">
        <v>534</v>
      </c>
      <c r="U217" s="47" t="s">
        <v>426</v>
      </c>
      <c r="V217" s="120">
        <v>0.95</v>
      </c>
      <c r="W217" s="111"/>
      <c r="X217" s="111"/>
      <c r="Y217" s="111"/>
      <c r="Z217" s="72">
        <f>ROUND(ROUND(ROUND(F201*N212,0)*S216,0)*V217,0)</f>
        <v>203</v>
      </c>
      <c r="AA217" s="11"/>
    </row>
    <row r="218" spans="1:27" ht="17.2" customHeight="1" x14ac:dyDescent="0.3">
      <c r="A218" s="7">
        <v>41</v>
      </c>
      <c r="B218" s="9">
        <v>9676</v>
      </c>
      <c r="C218" s="6" t="s">
        <v>856</v>
      </c>
      <c r="D218" s="102"/>
      <c r="E218" s="42"/>
      <c r="F218" s="115"/>
      <c r="G218" s="38"/>
      <c r="H218" s="42"/>
      <c r="I218" s="115"/>
      <c r="J218" s="41"/>
      <c r="K218" s="8"/>
      <c r="L218" s="1"/>
      <c r="M218" s="1"/>
      <c r="N218" s="41"/>
      <c r="O218" s="217"/>
      <c r="P218" s="223"/>
      <c r="Q218" s="1"/>
      <c r="R218" s="57"/>
      <c r="S218" s="61"/>
      <c r="T218" s="223"/>
      <c r="U218" s="94"/>
      <c r="V218" s="119"/>
      <c r="W218" s="172" t="s">
        <v>388</v>
      </c>
      <c r="X218" s="50">
        <v>5</v>
      </c>
      <c r="Y218" s="143" t="s">
        <v>436</v>
      </c>
      <c r="Z218" s="72">
        <f>ROUND(ROUND(ROUND(F201*N212,0)*S216,0)*V217,0)-X218</f>
        <v>198</v>
      </c>
      <c r="AA218" s="11"/>
    </row>
    <row r="219" spans="1:27" ht="17.2" customHeight="1" x14ac:dyDescent="0.3">
      <c r="A219" s="7">
        <v>41</v>
      </c>
      <c r="B219" s="9">
        <v>9677</v>
      </c>
      <c r="C219" s="6" t="s">
        <v>855</v>
      </c>
      <c r="D219" s="102"/>
      <c r="E219" s="42"/>
      <c r="F219" s="115"/>
      <c r="G219" s="38"/>
      <c r="H219" s="42"/>
      <c r="I219" s="115"/>
      <c r="J219" s="41"/>
      <c r="K219" s="8"/>
      <c r="L219" s="1"/>
      <c r="M219" s="1"/>
      <c r="N219" s="41"/>
      <c r="O219" s="179"/>
      <c r="P219" s="212" t="s">
        <v>397</v>
      </c>
      <c r="Q219" s="33"/>
      <c r="R219" s="47"/>
      <c r="S219" s="148"/>
      <c r="T219" s="44"/>
      <c r="U219" s="47"/>
      <c r="V219" s="120"/>
      <c r="W219" s="118"/>
      <c r="X219" s="118"/>
      <c r="Y219" s="118"/>
      <c r="Z219" s="66">
        <f>ROUND(ROUND(F201*N212,0)*S220,0)</f>
        <v>153</v>
      </c>
      <c r="AA219" s="11"/>
    </row>
    <row r="220" spans="1:27" ht="17.2" customHeight="1" x14ac:dyDescent="0.3">
      <c r="A220" s="7">
        <v>41</v>
      </c>
      <c r="B220" s="9">
        <v>9678</v>
      </c>
      <c r="C220" s="6" t="s">
        <v>854</v>
      </c>
      <c r="D220" s="102"/>
      <c r="E220" s="42"/>
      <c r="F220" s="115"/>
      <c r="G220" s="38"/>
      <c r="H220" s="42"/>
      <c r="I220" s="115"/>
      <c r="J220" s="41"/>
      <c r="K220" s="8"/>
      <c r="L220" s="1"/>
      <c r="M220" s="1"/>
      <c r="N220" s="41"/>
      <c r="O220" s="179"/>
      <c r="P220" s="213"/>
      <c r="Q220" s="1"/>
      <c r="R220" s="108" t="s">
        <v>386</v>
      </c>
      <c r="S220" s="56">
        <v>0.5</v>
      </c>
      <c r="T220" s="40"/>
      <c r="U220" s="94"/>
      <c r="V220" s="119"/>
      <c r="W220" s="168" t="s">
        <v>388</v>
      </c>
      <c r="X220" s="47">
        <v>5</v>
      </c>
      <c r="Y220" s="148" t="s">
        <v>436</v>
      </c>
      <c r="Z220" s="66">
        <f>ROUND(ROUND(F201*N212,0)*S220,0)-X220</f>
        <v>148</v>
      </c>
      <c r="AA220" s="11"/>
    </row>
    <row r="221" spans="1:27" ht="17.2" customHeight="1" x14ac:dyDescent="0.3">
      <c r="A221" s="7">
        <v>41</v>
      </c>
      <c r="B221" s="9">
        <v>9679</v>
      </c>
      <c r="C221" s="6" t="s">
        <v>853</v>
      </c>
      <c r="D221" s="102"/>
      <c r="E221" s="42"/>
      <c r="F221" s="115"/>
      <c r="G221" s="38"/>
      <c r="H221" s="42"/>
      <c r="I221" s="115"/>
      <c r="J221" s="41"/>
      <c r="K221" s="8"/>
      <c r="L221" s="1"/>
      <c r="M221" s="1"/>
      <c r="N221" s="41"/>
      <c r="O221" s="179"/>
      <c r="P221" s="213"/>
      <c r="Q221" s="1"/>
      <c r="R221" s="108"/>
      <c r="S221" s="56"/>
      <c r="T221" s="212" t="s">
        <v>534</v>
      </c>
      <c r="U221" s="47" t="s">
        <v>386</v>
      </c>
      <c r="V221" s="120">
        <v>0.95</v>
      </c>
      <c r="W221" s="111"/>
      <c r="X221" s="111"/>
      <c r="Y221" s="111"/>
      <c r="Z221" s="72">
        <f>ROUND(ROUND(ROUND(F201*N212,0)*S220,0)*V221,0)</f>
        <v>145</v>
      </c>
      <c r="AA221" s="11"/>
    </row>
    <row r="222" spans="1:27" ht="17.2" customHeight="1" x14ac:dyDescent="0.3">
      <c r="A222" s="7">
        <v>41</v>
      </c>
      <c r="B222" s="9">
        <v>9680</v>
      </c>
      <c r="C222" s="6" t="s">
        <v>852</v>
      </c>
      <c r="D222" s="102"/>
      <c r="E222" s="42"/>
      <c r="F222" s="115"/>
      <c r="G222" s="54"/>
      <c r="H222" s="40"/>
      <c r="I222" s="27"/>
      <c r="J222" s="20"/>
      <c r="K222" s="8"/>
      <c r="L222" s="4"/>
      <c r="M222" s="4"/>
      <c r="N222" s="20"/>
      <c r="O222" s="178"/>
      <c r="P222" s="223"/>
      <c r="Q222" s="4"/>
      <c r="R222" s="57"/>
      <c r="S222" s="61"/>
      <c r="T222" s="223"/>
      <c r="U222" s="94"/>
      <c r="V222" s="119"/>
      <c r="W222" s="172" t="s">
        <v>388</v>
      </c>
      <c r="X222" s="50">
        <v>5</v>
      </c>
      <c r="Y222" s="143" t="s">
        <v>436</v>
      </c>
      <c r="Z222" s="72">
        <f>ROUND(ROUND(ROUND(F201*N212,0)*S220,0)*V221,0)-X222</f>
        <v>140</v>
      </c>
      <c r="AA222" s="11"/>
    </row>
    <row r="223" spans="1:27" ht="17.2" customHeight="1" x14ac:dyDescent="0.3">
      <c r="A223" s="31">
        <v>41</v>
      </c>
      <c r="B223" s="9">
        <v>9145</v>
      </c>
      <c r="C223" s="6" t="s">
        <v>851</v>
      </c>
      <c r="D223" s="176"/>
      <c r="E223" s="42"/>
      <c r="H223" s="218" t="s">
        <v>528</v>
      </c>
      <c r="I223" s="107"/>
      <c r="J223" s="54"/>
      <c r="K223" s="142"/>
      <c r="L223" s="238" t="s">
        <v>390</v>
      </c>
      <c r="M223" s="181"/>
      <c r="N223" s="180"/>
      <c r="O223" s="1"/>
      <c r="P223" s="1"/>
      <c r="Q223" s="1"/>
      <c r="R223" s="1"/>
      <c r="S223" s="41"/>
      <c r="T223" s="44"/>
      <c r="U223" s="47"/>
      <c r="V223" s="147"/>
      <c r="W223" s="48"/>
      <c r="X223" s="48"/>
      <c r="Y223" s="48"/>
      <c r="Z223" s="66">
        <f>ROUND(ROUND(F201*J225,0)*N224,0)</f>
        <v>412</v>
      </c>
      <c r="AA223" s="11"/>
    </row>
    <row r="224" spans="1:27" ht="17.2" customHeight="1" x14ac:dyDescent="0.3">
      <c r="A224" s="7">
        <v>41</v>
      </c>
      <c r="B224" s="9">
        <v>9681</v>
      </c>
      <c r="C224" s="6" t="s">
        <v>850</v>
      </c>
      <c r="D224" s="176"/>
      <c r="E224" s="42"/>
      <c r="F224" s="1"/>
      <c r="G224" s="1"/>
      <c r="H224" s="219"/>
      <c r="I224" s="107"/>
      <c r="J224" s="54"/>
      <c r="K224" s="142"/>
      <c r="L224" s="239"/>
      <c r="M224" s="108" t="s">
        <v>386</v>
      </c>
      <c r="N224" s="116">
        <v>0.7</v>
      </c>
      <c r="O224" s="1"/>
      <c r="P224" s="1"/>
      <c r="Q224" s="1"/>
      <c r="R224" s="1"/>
      <c r="S224" s="41"/>
      <c r="T224" s="40"/>
      <c r="U224" s="94"/>
      <c r="V224" s="114"/>
      <c r="W224" s="172" t="s">
        <v>388</v>
      </c>
      <c r="X224" s="50">
        <v>5</v>
      </c>
      <c r="Y224" s="143" t="s">
        <v>436</v>
      </c>
      <c r="Z224" s="66">
        <f>ROUND(ROUND(F201*J225,0)*N224,0)-X224</f>
        <v>407</v>
      </c>
      <c r="AA224" s="11"/>
    </row>
    <row r="225" spans="1:27" ht="17.2" customHeight="1" x14ac:dyDescent="0.3">
      <c r="A225" s="7">
        <v>41</v>
      </c>
      <c r="B225" s="9">
        <v>9146</v>
      </c>
      <c r="C225" s="6" t="s">
        <v>849</v>
      </c>
      <c r="D225" s="176"/>
      <c r="E225" s="42"/>
      <c r="F225" s="1"/>
      <c r="G225" s="1"/>
      <c r="H225" s="219"/>
      <c r="I225" s="108" t="s">
        <v>386</v>
      </c>
      <c r="J225" s="116">
        <v>0.96499999999999997</v>
      </c>
      <c r="K225" s="142"/>
      <c r="L225" s="239"/>
      <c r="M225" s="133"/>
      <c r="N225" s="135"/>
      <c r="O225" s="1"/>
      <c r="P225" s="1"/>
      <c r="Q225" s="1"/>
      <c r="R225" s="1"/>
      <c r="S225" s="41"/>
      <c r="T225" s="212" t="s">
        <v>534</v>
      </c>
      <c r="U225" s="47" t="s">
        <v>386</v>
      </c>
      <c r="V225" s="120">
        <v>0.95</v>
      </c>
      <c r="W225" s="48"/>
      <c r="X225" s="48"/>
      <c r="Y225" s="48"/>
      <c r="Z225" s="66">
        <f>ROUND(ROUND(ROUND(F201*J225,0)*N224,0)*V225,0)</f>
        <v>391</v>
      </c>
      <c r="AA225" s="11"/>
    </row>
    <row r="226" spans="1:27" ht="17.2" customHeight="1" x14ac:dyDescent="0.3">
      <c r="A226" s="7">
        <v>41</v>
      </c>
      <c r="B226" s="9">
        <v>9682</v>
      </c>
      <c r="C226" s="6" t="s">
        <v>848</v>
      </c>
      <c r="D226" s="176"/>
      <c r="E226" s="42"/>
      <c r="F226" s="1"/>
      <c r="G226" s="1"/>
      <c r="H226" s="219"/>
      <c r="I226" s="107"/>
      <c r="J226" s="54"/>
      <c r="K226" s="142"/>
      <c r="L226" s="133"/>
      <c r="M226" s="133"/>
      <c r="N226" s="135"/>
      <c r="O226" s="4"/>
      <c r="P226" s="4"/>
      <c r="Q226" s="4"/>
      <c r="R226" s="4"/>
      <c r="S226" s="20"/>
      <c r="T226" s="223"/>
      <c r="V226" s="61"/>
      <c r="W226" s="172" t="s">
        <v>388</v>
      </c>
      <c r="X226" s="50">
        <v>5</v>
      </c>
      <c r="Y226" s="143" t="s">
        <v>436</v>
      </c>
      <c r="Z226" s="66">
        <f>ROUND(ROUND(ROUND(F201*J225,0)*N224,0)*V225,0)-X226</f>
        <v>386</v>
      </c>
      <c r="AA226" s="11"/>
    </row>
    <row r="227" spans="1:27" ht="17.2" customHeight="1" x14ac:dyDescent="0.3">
      <c r="A227" s="7">
        <v>41</v>
      </c>
      <c r="B227" s="9">
        <v>9147</v>
      </c>
      <c r="C227" s="6" t="s">
        <v>847</v>
      </c>
      <c r="D227" s="176"/>
      <c r="E227" s="42"/>
      <c r="F227" s="38"/>
      <c r="G227" s="38"/>
      <c r="H227" s="219"/>
      <c r="I227" s="115"/>
      <c r="J227" s="41"/>
      <c r="K227" s="8"/>
      <c r="L227" s="1"/>
      <c r="M227" s="1"/>
      <c r="N227" s="41"/>
      <c r="O227" s="216" t="s">
        <v>541</v>
      </c>
      <c r="P227" s="212" t="s">
        <v>390</v>
      </c>
      <c r="Q227" s="33"/>
      <c r="R227" s="47"/>
      <c r="S227" s="148"/>
      <c r="T227" s="44"/>
      <c r="U227" s="47"/>
      <c r="V227" s="120"/>
      <c r="W227" s="118"/>
      <c r="X227" s="118"/>
      <c r="Y227" s="118"/>
      <c r="Z227" s="66">
        <f>ROUND(ROUND(ROUND(F201*J225,0)*N224,0)*S228,0)</f>
        <v>288</v>
      </c>
      <c r="AA227" s="11"/>
    </row>
    <row r="228" spans="1:27" ht="17.2" customHeight="1" x14ac:dyDescent="0.3">
      <c r="A228" s="7">
        <v>41</v>
      </c>
      <c r="B228" s="9">
        <v>9683</v>
      </c>
      <c r="C228" s="6" t="s">
        <v>846</v>
      </c>
      <c r="D228" s="176"/>
      <c r="E228" s="42"/>
      <c r="F228" s="38"/>
      <c r="G228" s="38"/>
      <c r="H228" s="219"/>
      <c r="I228" s="115"/>
      <c r="J228" s="41"/>
      <c r="K228" s="8"/>
      <c r="L228" s="1"/>
      <c r="M228" s="1"/>
      <c r="N228" s="41"/>
      <c r="O228" s="217"/>
      <c r="P228" s="213"/>
      <c r="Q228" s="1"/>
      <c r="R228" s="108" t="s">
        <v>386</v>
      </c>
      <c r="S228" s="56">
        <v>0.7</v>
      </c>
      <c r="T228" s="40"/>
      <c r="U228" s="94"/>
      <c r="V228" s="119"/>
      <c r="W228" s="168" t="s">
        <v>388</v>
      </c>
      <c r="X228" s="47">
        <v>5</v>
      </c>
      <c r="Y228" s="148" t="s">
        <v>436</v>
      </c>
      <c r="Z228" s="66">
        <f>ROUND(ROUND(ROUND(F201*J225,0)*N224,0)*S228,0)-X228</f>
        <v>283</v>
      </c>
      <c r="AA228" s="11"/>
    </row>
    <row r="229" spans="1:27" ht="17.2" customHeight="1" x14ac:dyDescent="0.3">
      <c r="A229" s="7">
        <v>41</v>
      </c>
      <c r="B229" s="9">
        <v>9148</v>
      </c>
      <c r="C229" s="6" t="s">
        <v>845</v>
      </c>
      <c r="D229" s="176"/>
      <c r="E229" s="42"/>
      <c r="F229" s="38"/>
      <c r="G229" s="38"/>
      <c r="H229" s="42"/>
      <c r="I229" s="115"/>
      <c r="J229" s="41"/>
      <c r="K229" s="8"/>
      <c r="L229" s="1"/>
      <c r="M229" s="1"/>
      <c r="N229" s="41"/>
      <c r="O229" s="217"/>
      <c r="P229" s="213"/>
      <c r="Q229" s="1"/>
      <c r="R229" s="108"/>
      <c r="S229" s="56"/>
      <c r="T229" s="212" t="s">
        <v>534</v>
      </c>
      <c r="U229" s="47" t="s">
        <v>386</v>
      </c>
      <c r="V229" s="120">
        <v>0.95</v>
      </c>
      <c r="W229" s="111"/>
      <c r="X229" s="111"/>
      <c r="Y229" s="111"/>
      <c r="Z229" s="72">
        <f>ROUND(ROUND(ROUND(ROUND(F201*J225,0)*N224,0)*S228,0)*V229,0)</f>
        <v>274</v>
      </c>
      <c r="AA229" s="11"/>
    </row>
    <row r="230" spans="1:27" ht="17.2" customHeight="1" x14ac:dyDescent="0.3">
      <c r="A230" s="7">
        <v>41</v>
      </c>
      <c r="B230" s="9">
        <v>9684</v>
      </c>
      <c r="C230" s="6" t="s">
        <v>844</v>
      </c>
      <c r="D230" s="176"/>
      <c r="E230" s="42"/>
      <c r="F230" s="38"/>
      <c r="G230" s="38"/>
      <c r="H230" s="42"/>
      <c r="I230" s="115"/>
      <c r="J230" s="41"/>
      <c r="K230" s="8"/>
      <c r="L230" s="1"/>
      <c r="M230" s="1"/>
      <c r="N230" s="41"/>
      <c r="O230" s="217"/>
      <c r="P230" s="223"/>
      <c r="Q230" s="1"/>
      <c r="R230" s="57"/>
      <c r="S230" s="61"/>
      <c r="T230" s="223"/>
      <c r="U230" s="94"/>
      <c r="V230" s="119"/>
      <c r="W230" s="172" t="s">
        <v>388</v>
      </c>
      <c r="X230" s="50">
        <v>5</v>
      </c>
      <c r="Y230" s="143" t="s">
        <v>436</v>
      </c>
      <c r="Z230" s="72">
        <f>ROUND(ROUND(ROUND(ROUND(F201*J225,0)*N224,0)*S228,0)*V229,0)-X230</f>
        <v>269</v>
      </c>
      <c r="AA230" s="11"/>
    </row>
    <row r="231" spans="1:27" ht="17.2" customHeight="1" x14ac:dyDescent="0.3">
      <c r="A231" s="7">
        <v>41</v>
      </c>
      <c r="B231" s="9">
        <v>9685</v>
      </c>
      <c r="C231" s="6" t="s">
        <v>843</v>
      </c>
      <c r="D231" s="176"/>
      <c r="E231" s="42"/>
      <c r="F231" s="38"/>
      <c r="G231" s="38"/>
      <c r="H231" s="42"/>
      <c r="I231" s="115"/>
      <c r="J231" s="41"/>
      <c r="K231" s="8"/>
      <c r="L231" s="1"/>
      <c r="M231" s="1"/>
      <c r="N231" s="41"/>
      <c r="O231" s="179"/>
      <c r="P231" s="212" t="s">
        <v>389</v>
      </c>
      <c r="Q231" s="33"/>
      <c r="R231" s="47"/>
      <c r="S231" s="148"/>
      <c r="T231" s="44"/>
      <c r="U231" s="47"/>
      <c r="V231" s="120"/>
      <c r="W231" s="118"/>
      <c r="X231" s="118"/>
      <c r="Y231" s="118"/>
      <c r="Z231" s="66">
        <f>ROUND(ROUND(ROUND(F201*J225,0)*N224,0)*S232,0)</f>
        <v>206</v>
      </c>
      <c r="AA231" s="11"/>
    </row>
    <row r="232" spans="1:27" ht="17.2" customHeight="1" x14ac:dyDescent="0.3">
      <c r="A232" s="7">
        <v>41</v>
      </c>
      <c r="B232" s="9">
        <v>9686</v>
      </c>
      <c r="C232" s="6" t="s">
        <v>842</v>
      </c>
      <c r="D232" s="102"/>
      <c r="E232" s="42"/>
      <c r="F232" s="38"/>
      <c r="G232" s="38"/>
      <c r="H232" s="42"/>
      <c r="I232" s="115"/>
      <c r="J232" s="41"/>
      <c r="K232" s="8"/>
      <c r="L232" s="1"/>
      <c r="M232" s="1"/>
      <c r="N232" s="41"/>
      <c r="O232" s="179"/>
      <c r="P232" s="213"/>
      <c r="Q232" s="1"/>
      <c r="R232" s="108" t="s">
        <v>386</v>
      </c>
      <c r="S232" s="56">
        <v>0.5</v>
      </c>
      <c r="T232" s="40"/>
      <c r="U232" s="94"/>
      <c r="V232" s="119"/>
      <c r="W232" s="168" t="s">
        <v>388</v>
      </c>
      <c r="X232" s="47">
        <v>5</v>
      </c>
      <c r="Y232" s="148" t="s">
        <v>436</v>
      </c>
      <c r="Z232" s="66">
        <f>ROUND(ROUND(ROUND(F201*J225,0)*N224,0)*S232,0)-X232</f>
        <v>201</v>
      </c>
      <c r="AA232" s="11"/>
    </row>
    <row r="233" spans="1:27" ht="17.2" customHeight="1" x14ac:dyDescent="0.3">
      <c r="A233" s="7">
        <v>41</v>
      </c>
      <c r="B233" s="9">
        <v>9687</v>
      </c>
      <c r="C233" s="6" t="s">
        <v>841</v>
      </c>
      <c r="D233" s="102"/>
      <c r="E233" s="42"/>
      <c r="F233" s="38"/>
      <c r="G233" s="38"/>
      <c r="H233" s="42"/>
      <c r="I233" s="115"/>
      <c r="J233" s="41"/>
      <c r="K233" s="8"/>
      <c r="L233" s="1"/>
      <c r="M233" s="1"/>
      <c r="N233" s="41"/>
      <c r="O233" s="179"/>
      <c r="P233" s="213"/>
      <c r="Q233" s="1"/>
      <c r="R233" s="108"/>
      <c r="S233" s="56"/>
      <c r="T233" s="212" t="s">
        <v>534</v>
      </c>
      <c r="U233" s="47" t="s">
        <v>386</v>
      </c>
      <c r="V233" s="120">
        <v>0.95</v>
      </c>
      <c r="W233" s="111"/>
      <c r="X233" s="111"/>
      <c r="Y233" s="111"/>
      <c r="Z233" s="72">
        <f>ROUND(ROUND(ROUND(ROUND(F201*J225,0)*N224,0)*S232,0)*V233,0)</f>
        <v>196</v>
      </c>
      <c r="AA233" s="11"/>
    </row>
    <row r="234" spans="1:27" ht="17.2" customHeight="1" x14ac:dyDescent="0.3">
      <c r="A234" s="7">
        <v>41</v>
      </c>
      <c r="B234" s="9">
        <v>9688</v>
      </c>
      <c r="C234" s="6" t="s">
        <v>840</v>
      </c>
      <c r="D234" s="176"/>
      <c r="E234" s="42"/>
      <c r="F234" s="38"/>
      <c r="G234" s="38"/>
      <c r="H234" s="42"/>
      <c r="I234" s="115"/>
      <c r="K234" s="186"/>
      <c r="L234" s="131"/>
      <c r="M234" s="131"/>
      <c r="N234" s="130"/>
      <c r="O234" s="178"/>
      <c r="P234" s="223"/>
      <c r="Q234" s="4"/>
      <c r="R234" s="57"/>
      <c r="S234" s="61"/>
      <c r="T234" s="223"/>
      <c r="U234" s="94"/>
      <c r="V234" s="119"/>
      <c r="W234" s="172" t="s">
        <v>388</v>
      </c>
      <c r="X234" s="50">
        <v>5</v>
      </c>
      <c r="Y234" s="143" t="s">
        <v>436</v>
      </c>
      <c r="Z234" s="72">
        <f>ROUND(ROUND(ROUND(ROUND(F201*J225,0)*N224,0)*S232,0)*V233,0)-X234</f>
        <v>191</v>
      </c>
      <c r="AA234" s="11"/>
    </row>
    <row r="235" spans="1:27" ht="17.2" customHeight="1" x14ac:dyDescent="0.3">
      <c r="A235" s="31">
        <v>41</v>
      </c>
      <c r="B235" s="9">
        <v>9689</v>
      </c>
      <c r="C235" s="6" t="s">
        <v>839</v>
      </c>
      <c r="D235" s="102"/>
      <c r="E235" s="42"/>
      <c r="F235" s="115"/>
      <c r="G235" s="41"/>
      <c r="H235" s="185"/>
      <c r="I235" s="107"/>
      <c r="J235" s="54"/>
      <c r="K235" s="8"/>
      <c r="L235" s="238" t="s">
        <v>389</v>
      </c>
      <c r="M235" s="184"/>
      <c r="N235" s="183"/>
      <c r="O235" s="1"/>
      <c r="P235" s="1"/>
      <c r="Q235" s="1"/>
      <c r="R235" s="1"/>
      <c r="S235" s="41"/>
      <c r="T235" s="44"/>
      <c r="U235" s="47"/>
      <c r="V235" s="147"/>
      <c r="W235" s="48"/>
      <c r="X235" s="48"/>
      <c r="Y235" s="48"/>
      <c r="Z235" s="66">
        <f>ROUND(ROUND(F201*J225,0)*N236,0)</f>
        <v>295</v>
      </c>
      <c r="AA235" s="11"/>
    </row>
    <row r="236" spans="1:27" ht="17.2" customHeight="1" x14ac:dyDescent="0.3">
      <c r="A236" s="7">
        <v>41</v>
      </c>
      <c r="B236" s="9">
        <v>9690</v>
      </c>
      <c r="C236" s="6" t="s">
        <v>838</v>
      </c>
      <c r="D236" s="102"/>
      <c r="E236" s="42"/>
      <c r="F236" s="1"/>
      <c r="G236" s="1"/>
      <c r="H236" s="42"/>
      <c r="I236" s="107"/>
      <c r="J236" s="54"/>
      <c r="K236" s="142"/>
      <c r="L236" s="239"/>
      <c r="M236" s="108" t="s">
        <v>427</v>
      </c>
      <c r="N236" s="56">
        <v>0.5</v>
      </c>
      <c r="O236" s="1"/>
      <c r="P236" s="1"/>
      <c r="Q236" s="1"/>
      <c r="R236" s="1"/>
      <c r="S236" s="41"/>
      <c r="T236" s="40"/>
      <c r="U236" s="94"/>
      <c r="V236" s="114"/>
      <c r="W236" s="172" t="s">
        <v>388</v>
      </c>
      <c r="X236" s="50">
        <v>5</v>
      </c>
      <c r="Y236" s="143" t="s">
        <v>436</v>
      </c>
      <c r="Z236" s="66">
        <f>ROUND(ROUND(F201*J225,0)*N236,0)-X236</f>
        <v>290</v>
      </c>
      <c r="AA236" s="11"/>
    </row>
    <row r="237" spans="1:27" ht="17.2" customHeight="1" x14ac:dyDescent="0.3">
      <c r="A237" s="7">
        <v>41</v>
      </c>
      <c r="B237" s="9">
        <v>9691</v>
      </c>
      <c r="C237" s="6" t="s">
        <v>837</v>
      </c>
      <c r="D237" s="102"/>
      <c r="E237" s="42"/>
      <c r="F237" s="1"/>
      <c r="G237" s="1"/>
      <c r="H237" s="42"/>
      <c r="I237" s="107"/>
      <c r="J237" s="54"/>
      <c r="K237" s="142"/>
      <c r="L237" s="239"/>
      <c r="M237" s="133"/>
      <c r="N237" s="135"/>
      <c r="O237" s="1"/>
      <c r="P237" s="1"/>
      <c r="Q237" s="1"/>
      <c r="R237" s="1"/>
      <c r="S237" s="41"/>
      <c r="T237" s="212" t="s">
        <v>534</v>
      </c>
      <c r="U237" s="47" t="s">
        <v>427</v>
      </c>
      <c r="V237" s="120">
        <v>0.95</v>
      </c>
      <c r="W237" s="48"/>
      <c r="X237" s="48"/>
      <c r="Y237" s="48"/>
      <c r="Z237" s="66">
        <f>ROUND(ROUND(ROUND(F201*J225,0)*N236,0)*V237,0)</f>
        <v>280</v>
      </c>
      <c r="AA237" s="11"/>
    </row>
    <row r="238" spans="1:27" ht="17.2" customHeight="1" x14ac:dyDescent="0.3">
      <c r="A238" s="7">
        <v>41</v>
      </c>
      <c r="B238" s="9">
        <v>9692</v>
      </c>
      <c r="C238" s="6" t="s">
        <v>836</v>
      </c>
      <c r="D238" s="102"/>
      <c r="E238" s="42"/>
      <c r="F238" s="1"/>
      <c r="G238" s="1"/>
      <c r="H238" s="42"/>
      <c r="I238" s="107"/>
      <c r="J238" s="54"/>
      <c r="K238" s="142"/>
      <c r="L238" s="139"/>
      <c r="M238" s="133"/>
      <c r="N238" s="135"/>
      <c r="O238" s="4"/>
      <c r="P238" s="4"/>
      <c r="Q238" s="4"/>
      <c r="R238" s="4"/>
      <c r="S238" s="20"/>
      <c r="T238" s="223"/>
      <c r="V238" s="61"/>
      <c r="W238" s="172" t="s">
        <v>388</v>
      </c>
      <c r="X238" s="50">
        <v>5</v>
      </c>
      <c r="Y238" s="143" t="s">
        <v>436</v>
      </c>
      <c r="Z238" s="66">
        <f>ROUND(ROUND(ROUND(F201*J225,0)*N236,0)*V237,0)-X238</f>
        <v>275</v>
      </c>
      <c r="AA238" s="11"/>
    </row>
    <row r="239" spans="1:27" ht="17.2" customHeight="1" x14ac:dyDescent="0.3">
      <c r="A239" s="7">
        <v>41</v>
      </c>
      <c r="B239" s="9">
        <v>9693</v>
      </c>
      <c r="C239" s="6" t="s">
        <v>835</v>
      </c>
      <c r="D239" s="102"/>
      <c r="E239" s="42"/>
      <c r="F239" s="38"/>
      <c r="G239" s="38"/>
      <c r="H239" s="42"/>
      <c r="I239" s="115"/>
      <c r="J239" s="41"/>
      <c r="K239" s="8"/>
      <c r="L239" s="42"/>
      <c r="M239" s="1"/>
      <c r="N239" s="41"/>
      <c r="O239" s="216" t="s">
        <v>541</v>
      </c>
      <c r="P239" s="212" t="s">
        <v>391</v>
      </c>
      <c r="Q239" s="33"/>
      <c r="R239" s="47"/>
      <c r="S239" s="148"/>
      <c r="T239" s="44"/>
      <c r="U239" s="47"/>
      <c r="V239" s="120"/>
      <c r="W239" s="118"/>
      <c r="X239" s="118"/>
      <c r="Y239" s="118"/>
      <c r="Z239" s="66">
        <f>ROUND(ROUND(ROUND(F201*J225,0)*N236,0)*S240,0)</f>
        <v>207</v>
      </c>
      <c r="AA239" s="11"/>
    </row>
    <row r="240" spans="1:27" ht="17.2" customHeight="1" x14ac:dyDescent="0.3">
      <c r="A240" s="7">
        <v>41</v>
      </c>
      <c r="B240" s="9">
        <v>9694</v>
      </c>
      <c r="C240" s="6" t="s">
        <v>834</v>
      </c>
      <c r="D240" s="102"/>
      <c r="E240" s="42"/>
      <c r="F240" s="38"/>
      <c r="G240" s="38"/>
      <c r="H240" s="42"/>
      <c r="I240" s="115"/>
      <c r="J240" s="41"/>
      <c r="K240" s="8"/>
      <c r="L240" s="42"/>
      <c r="M240" s="1"/>
      <c r="N240" s="41"/>
      <c r="O240" s="217"/>
      <c r="P240" s="213"/>
      <c r="Q240" s="1"/>
      <c r="R240" s="108" t="s">
        <v>427</v>
      </c>
      <c r="S240" s="56">
        <v>0.7</v>
      </c>
      <c r="T240" s="40"/>
      <c r="U240" s="94"/>
      <c r="V240" s="119"/>
      <c r="W240" s="168" t="s">
        <v>388</v>
      </c>
      <c r="X240" s="47">
        <v>5</v>
      </c>
      <c r="Y240" s="148" t="s">
        <v>436</v>
      </c>
      <c r="Z240" s="66">
        <f>ROUND(ROUND(ROUND(F201*J225,0)*N236,0)*S240,0)-X240</f>
        <v>202</v>
      </c>
      <c r="AA240" s="11"/>
    </row>
    <row r="241" spans="1:27" ht="17.2" customHeight="1" x14ac:dyDescent="0.3">
      <c r="A241" s="7">
        <v>41</v>
      </c>
      <c r="B241" s="9">
        <v>9695</v>
      </c>
      <c r="C241" s="6" t="s">
        <v>833</v>
      </c>
      <c r="D241" s="102"/>
      <c r="E241" s="42"/>
      <c r="F241" s="38"/>
      <c r="G241" s="38"/>
      <c r="H241" s="42"/>
      <c r="I241" s="115"/>
      <c r="J241" s="41"/>
      <c r="K241" s="8"/>
      <c r="L241" s="42"/>
      <c r="M241" s="1"/>
      <c r="N241" s="41"/>
      <c r="O241" s="217"/>
      <c r="P241" s="213"/>
      <c r="Q241" s="1"/>
      <c r="R241" s="108"/>
      <c r="S241" s="56"/>
      <c r="T241" s="212" t="s">
        <v>534</v>
      </c>
      <c r="U241" s="47" t="s">
        <v>427</v>
      </c>
      <c r="V241" s="120">
        <v>0.95</v>
      </c>
      <c r="W241" s="111"/>
      <c r="X241" s="111"/>
      <c r="Y241" s="111"/>
      <c r="Z241" s="72">
        <f>ROUND(ROUND(ROUND(ROUND(F201*J225,0)*N236,0)*S240,0)*V241,0)</f>
        <v>197</v>
      </c>
      <c r="AA241" s="11"/>
    </row>
    <row r="242" spans="1:27" ht="17.2" customHeight="1" x14ac:dyDescent="0.3">
      <c r="A242" s="7">
        <v>41</v>
      </c>
      <c r="B242" s="9">
        <v>9696</v>
      </c>
      <c r="C242" s="6" t="s">
        <v>832</v>
      </c>
      <c r="D242" s="102"/>
      <c r="E242" s="42"/>
      <c r="F242" s="38"/>
      <c r="G242" s="38"/>
      <c r="H242" s="42"/>
      <c r="I242" s="115"/>
      <c r="J242" s="41"/>
      <c r="K242" s="8"/>
      <c r="L242" s="42"/>
      <c r="M242" s="1"/>
      <c r="N242" s="41"/>
      <c r="O242" s="217"/>
      <c r="P242" s="223"/>
      <c r="Q242" s="1"/>
      <c r="R242" s="57"/>
      <c r="S242" s="61"/>
      <c r="T242" s="223"/>
      <c r="U242" s="94"/>
      <c r="V242" s="119"/>
      <c r="W242" s="172" t="s">
        <v>388</v>
      </c>
      <c r="X242" s="50">
        <v>5</v>
      </c>
      <c r="Y242" s="143" t="s">
        <v>436</v>
      </c>
      <c r="Z242" s="72">
        <f>ROUND(ROUND(ROUND(ROUND(F201*J225,0)*N236,0)*S240,0)*V241,0)-X242</f>
        <v>192</v>
      </c>
      <c r="AA242" s="11"/>
    </row>
    <row r="243" spans="1:27" ht="17.2" customHeight="1" x14ac:dyDescent="0.3">
      <c r="A243" s="7">
        <v>41</v>
      </c>
      <c r="B243" s="9">
        <v>9697</v>
      </c>
      <c r="C243" s="6" t="s">
        <v>831</v>
      </c>
      <c r="D243" s="102"/>
      <c r="E243" s="42"/>
      <c r="F243" s="107"/>
      <c r="G243" s="107"/>
      <c r="H243" s="42"/>
      <c r="I243" s="115"/>
      <c r="J243" s="41"/>
      <c r="K243" s="8"/>
      <c r="L243" s="42"/>
      <c r="M243" s="1"/>
      <c r="N243" s="41"/>
      <c r="O243" s="179"/>
      <c r="P243" s="212" t="s">
        <v>418</v>
      </c>
      <c r="Q243" s="33"/>
      <c r="R243" s="47"/>
      <c r="S243" s="148"/>
      <c r="T243" s="44"/>
      <c r="U243" s="47"/>
      <c r="V243" s="120"/>
      <c r="W243" s="118"/>
      <c r="X243" s="118"/>
      <c r="Y243" s="118"/>
      <c r="Z243" s="66">
        <f>ROUND(ROUND(ROUND(F201*J225,0)*N236,0)*S244,0)</f>
        <v>148</v>
      </c>
      <c r="AA243" s="11"/>
    </row>
    <row r="244" spans="1:27" ht="17.2" customHeight="1" x14ac:dyDescent="0.3">
      <c r="A244" s="7">
        <v>41</v>
      </c>
      <c r="B244" s="9">
        <v>9698</v>
      </c>
      <c r="C244" s="6" t="s">
        <v>830</v>
      </c>
      <c r="D244" s="102"/>
      <c r="E244" s="42"/>
      <c r="F244" s="107"/>
      <c r="G244" s="107"/>
      <c r="H244" s="42"/>
      <c r="I244" s="115"/>
      <c r="J244" s="41"/>
      <c r="K244" s="8"/>
      <c r="L244" s="42"/>
      <c r="M244" s="1"/>
      <c r="N244" s="41"/>
      <c r="O244" s="179"/>
      <c r="P244" s="213"/>
      <c r="Q244" s="1"/>
      <c r="R244" s="108" t="s">
        <v>427</v>
      </c>
      <c r="S244" s="56">
        <v>0.5</v>
      </c>
      <c r="T244" s="40"/>
      <c r="U244" s="94"/>
      <c r="V244" s="119"/>
      <c r="W244" s="168" t="s">
        <v>388</v>
      </c>
      <c r="X244" s="47">
        <v>5</v>
      </c>
      <c r="Y244" s="148" t="s">
        <v>436</v>
      </c>
      <c r="Z244" s="66">
        <f>ROUND(ROUND(ROUND(F201*J225,0)*N236,0)*S244,0)-X244</f>
        <v>143</v>
      </c>
      <c r="AA244" s="11"/>
    </row>
    <row r="245" spans="1:27" ht="17.2" customHeight="1" x14ac:dyDescent="0.3">
      <c r="A245" s="7">
        <v>41</v>
      </c>
      <c r="B245" s="9">
        <v>9699</v>
      </c>
      <c r="C245" s="6" t="s">
        <v>829</v>
      </c>
      <c r="D245" s="102"/>
      <c r="E245" s="42"/>
      <c r="F245" s="107"/>
      <c r="G245" s="107"/>
      <c r="H245" s="42"/>
      <c r="I245" s="115"/>
      <c r="J245" s="41"/>
      <c r="K245" s="8"/>
      <c r="L245" s="42"/>
      <c r="M245" s="1"/>
      <c r="N245" s="41"/>
      <c r="O245" s="179"/>
      <c r="P245" s="213"/>
      <c r="Q245" s="1"/>
      <c r="R245" s="108"/>
      <c r="S245" s="56"/>
      <c r="T245" s="212" t="s">
        <v>534</v>
      </c>
      <c r="U245" s="47" t="s">
        <v>427</v>
      </c>
      <c r="V245" s="120">
        <v>0.95</v>
      </c>
      <c r="W245" s="111"/>
      <c r="X245" s="111"/>
      <c r="Y245" s="111"/>
      <c r="Z245" s="72">
        <f>ROUND(ROUND(ROUND(ROUND(F201*J225,0)*N236,0)*S244,0)*V245,0)</f>
        <v>141</v>
      </c>
      <c r="AA245" s="11"/>
    </row>
    <row r="246" spans="1:27" ht="17.2" customHeight="1" x14ac:dyDescent="0.3">
      <c r="A246" s="7">
        <v>41</v>
      </c>
      <c r="B246" s="9">
        <v>9700</v>
      </c>
      <c r="C246" s="6" t="s">
        <v>828</v>
      </c>
      <c r="D246" s="161"/>
      <c r="E246" s="40"/>
      <c r="F246" s="57"/>
      <c r="G246" s="57"/>
      <c r="H246" s="40"/>
      <c r="I246" s="27"/>
      <c r="J246" s="20"/>
      <c r="K246" s="144"/>
      <c r="L246" s="40"/>
      <c r="M246" s="4"/>
      <c r="N246" s="20"/>
      <c r="O246" s="178"/>
      <c r="P246" s="223"/>
      <c r="Q246" s="4"/>
      <c r="R246" s="57"/>
      <c r="S246" s="61"/>
      <c r="T246" s="223"/>
      <c r="U246" s="94"/>
      <c r="V246" s="119"/>
      <c r="W246" s="172" t="s">
        <v>388</v>
      </c>
      <c r="X246" s="50">
        <v>5</v>
      </c>
      <c r="Y246" s="143" t="s">
        <v>436</v>
      </c>
      <c r="Z246" s="72">
        <f>ROUND(ROUND(ROUND(ROUND(F201*J225,0)*N236,0)*S244,0)*V245,0)-X246</f>
        <v>136</v>
      </c>
      <c r="AA246" s="16"/>
    </row>
  </sheetData>
  <mergeCells count="153">
    <mergeCell ref="H223:H228"/>
    <mergeCell ref="L223:L225"/>
    <mergeCell ref="T225:T226"/>
    <mergeCell ref="O227:O230"/>
    <mergeCell ref="P227:P230"/>
    <mergeCell ref="T229:T230"/>
    <mergeCell ref="L211:L213"/>
    <mergeCell ref="T213:T214"/>
    <mergeCell ref="O215:O218"/>
    <mergeCell ref="P215:P218"/>
    <mergeCell ref="T217:T218"/>
    <mergeCell ref="P243:P246"/>
    <mergeCell ref="T245:T246"/>
    <mergeCell ref="P231:P234"/>
    <mergeCell ref="T233:T234"/>
    <mergeCell ref="L235:L237"/>
    <mergeCell ref="T237:T238"/>
    <mergeCell ref="O239:O242"/>
    <mergeCell ref="P239:P242"/>
    <mergeCell ref="T241:T242"/>
    <mergeCell ref="O203:O206"/>
    <mergeCell ref="P203:P206"/>
    <mergeCell ref="T205:T206"/>
    <mergeCell ref="P219:P222"/>
    <mergeCell ref="T221:T222"/>
    <mergeCell ref="O191:O194"/>
    <mergeCell ref="P191:P194"/>
    <mergeCell ref="T193:T194"/>
    <mergeCell ref="P195:P198"/>
    <mergeCell ref="T197:T198"/>
    <mergeCell ref="P207:P210"/>
    <mergeCell ref="T209:T210"/>
    <mergeCell ref="H175:H180"/>
    <mergeCell ref="L175:L177"/>
    <mergeCell ref="T177:T178"/>
    <mergeCell ref="O179:O182"/>
    <mergeCell ref="P179:P182"/>
    <mergeCell ref="T181:T182"/>
    <mergeCell ref="E199:E201"/>
    <mergeCell ref="L199:L201"/>
    <mergeCell ref="T201:T202"/>
    <mergeCell ref="P183:P186"/>
    <mergeCell ref="T185:T186"/>
    <mergeCell ref="L187:L189"/>
    <mergeCell ref="T189:T190"/>
    <mergeCell ref="P171:P174"/>
    <mergeCell ref="T173:T174"/>
    <mergeCell ref="O143:O146"/>
    <mergeCell ref="P143:P146"/>
    <mergeCell ref="T145:T146"/>
    <mergeCell ref="P147:P150"/>
    <mergeCell ref="T149:T150"/>
    <mergeCell ref="H127:H132"/>
    <mergeCell ref="L127:L129"/>
    <mergeCell ref="T129:T130"/>
    <mergeCell ref="O131:O134"/>
    <mergeCell ref="P131:P134"/>
    <mergeCell ref="T133:T134"/>
    <mergeCell ref="P159:P162"/>
    <mergeCell ref="T161:T162"/>
    <mergeCell ref="L163:L165"/>
    <mergeCell ref="T165:T166"/>
    <mergeCell ref="O167:O170"/>
    <mergeCell ref="P167:P170"/>
    <mergeCell ref="O155:O158"/>
    <mergeCell ref="P155:P158"/>
    <mergeCell ref="T157:T158"/>
    <mergeCell ref="T169:T170"/>
    <mergeCell ref="E151:E153"/>
    <mergeCell ref="L151:L153"/>
    <mergeCell ref="T153:T154"/>
    <mergeCell ref="P135:P138"/>
    <mergeCell ref="T137:T138"/>
    <mergeCell ref="L139:L141"/>
    <mergeCell ref="T141:T142"/>
    <mergeCell ref="P111:P114"/>
    <mergeCell ref="T113:T114"/>
    <mergeCell ref="L115:L117"/>
    <mergeCell ref="T117:T118"/>
    <mergeCell ref="O119:O122"/>
    <mergeCell ref="P119:P122"/>
    <mergeCell ref="O107:O110"/>
    <mergeCell ref="P107:P110"/>
    <mergeCell ref="T109:T110"/>
    <mergeCell ref="T121:T122"/>
    <mergeCell ref="P123:P126"/>
    <mergeCell ref="T125:T126"/>
    <mergeCell ref="O95:O98"/>
    <mergeCell ref="P95:P98"/>
    <mergeCell ref="T97:T98"/>
    <mergeCell ref="P99:P102"/>
    <mergeCell ref="T101:T102"/>
    <mergeCell ref="H79:H84"/>
    <mergeCell ref="L79:L81"/>
    <mergeCell ref="T81:T82"/>
    <mergeCell ref="O83:O86"/>
    <mergeCell ref="P83:P86"/>
    <mergeCell ref="T85:T86"/>
    <mergeCell ref="E103:E105"/>
    <mergeCell ref="L103:L105"/>
    <mergeCell ref="T105:T106"/>
    <mergeCell ref="P87:P90"/>
    <mergeCell ref="T89:T90"/>
    <mergeCell ref="L91:L93"/>
    <mergeCell ref="T93:T94"/>
    <mergeCell ref="P75:P78"/>
    <mergeCell ref="T77:T78"/>
    <mergeCell ref="O47:O50"/>
    <mergeCell ref="P47:P50"/>
    <mergeCell ref="T49:T50"/>
    <mergeCell ref="P51:P54"/>
    <mergeCell ref="T53:T54"/>
    <mergeCell ref="H31:H36"/>
    <mergeCell ref="L31:L33"/>
    <mergeCell ref="T33:T34"/>
    <mergeCell ref="O35:O38"/>
    <mergeCell ref="P35:P38"/>
    <mergeCell ref="T37:T38"/>
    <mergeCell ref="P63:P66"/>
    <mergeCell ref="T65:T66"/>
    <mergeCell ref="L67:L69"/>
    <mergeCell ref="T69:T70"/>
    <mergeCell ref="O71:O74"/>
    <mergeCell ref="P71:P74"/>
    <mergeCell ref="O59:O62"/>
    <mergeCell ref="P59:P62"/>
    <mergeCell ref="T61:T62"/>
    <mergeCell ref="T73:T74"/>
    <mergeCell ref="E55:E57"/>
    <mergeCell ref="L55:L57"/>
    <mergeCell ref="T57:T58"/>
    <mergeCell ref="P39:P42"/>
    <mergeCell ref="T41:T42"/>
    <mergeCell ref="L43:L45"/>
    <mergeCell ref="T45:T46"/>
    <mergeCell ref="P15:P18"/>
    <mergeCell ref="T17:T18"/>
    <mergeCell ref="L19:L21"/>
    <mergeCell ref="T21:T22"/>
    <mergeCell ref="O23:O26"/>
    <mergeCell ref="P23:P26"/>
    <mergeCell ref="P11:P14"/>
    <mergeCell ref="T13:T14"/>
    <mergeCell ref="T25:T26"/>
    <mergeCell ref="P27:P30"/>
    <mergeCell ref="T29:T30"/>
    <mergeCell ref="I5:O5"/>
    <mergeCell ref="D7:D9"/>
    <mergeCell ref="E7:E9"/>
    <mergeCell ref="K7:K12"/>
    <mergeCell ref="L7:L9"/>
    <mergeCell ref="T9:T10"/>
    <mergeCell ref="O11:O14"/>
  </mergeCells>
  <phoneticPr fontId="1"/>
  <printOptions horizontalCentered="1"/>
  <pageMargins left="0.39370078740157483" right="0.39370078740157483" top="0.78740157480314965" bottom="0.59055118110236227" header="0.51181102362204722" footer="0.31496062992125984"/>
  <pageSetup paperSize="9" scale="44" orientation="portrait" r:id="rId1"/>
  <headerFooter>
    <oddHeader>&amp;R&amp;9自立訓練
（機能訓練）</oddHeader>
    <oddFooter>&amp;C&amp;14&amp;P</oddFooter>
  </headerFooter>
  <rowBreaks count="2" manualBreakCount="2">
    <brk id="102" max="26" man="1"/>
    <brk id="19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0000"/>
    <pageSetUpPr autoPageBreaks="0"/>
  </sheetPr>
  <dimension ref="A1:AB246"/>
  <sheetViews>
    <sheetView showGridLines="0" zoomScaleNormal="100" zoomScaleSheetLayoutView="100" workbookViewId="0"/>
  </sheetViews>
  <sheetFormatPr defaultColWidth="2.3671875" defaultRowHeight="17.2" customHeight="1" x14ac:dyDescent="0.3"/>
  <cols>
    <col min="1" max="1" width="4.62890625" style="38" customWidth="1"/>
    <col min="2" max="2" width="7.62890625" style="38" customWidth="1"/>
    <col min="3" max="3" width="39.62890625" style="25" customWidth="1"/>
    <col min="4" max="5" width="8.734375" style="38" customWidth="1"/>
    <col min="6" max="7" width="4.1015625" style="25" customWidth="1"/>
    <col min="8" max="8" width="11.62890625" style="38" customWidth="1"/>
    <col min="9" max="9" width="2.62890625" style="51" customWidth="1"/>
    <col min="10" max="10" width="6.62890625" style="38" customWidth="1"/>
    <col min="11" max="12" width="8.62890625" style="38" customWidth="1"/>
    <col min="13" max="13" width="2.62890625" style="38" customWidth="1"/>
    <col min="14" max="14" width="6.62890625" style="38" customWidth="1"/>
    <col min="15" max="15" width="8.47265625" style="38" customWidth="1"/>
    <col min="16" max="16" width="8.62890625" style="38" customWidth="1"/>
    <col min="17" max="17" width="1.62890625" style="38" customWidth="1"/>
    <col min="18" max="18" width="2.62890625" style="38" customWidth="1"/>
    <col min="19" max="19" width="3.62890625" style="38" customWidth="1"/>
    <col min="20" max="20" width="8.62890625" style="38" customWidth="1"/>
    <col min="21" max="21" width="2.62890625" style="38" customWidth="1"/>
    <col min="22" max="22" width="4.1015625" style="38" customWidth="1"/>
    <col min="23" max="23" width="19.62890625" style="38" customWidth="1"/>
    <col min="24" max="24" width="2.47265625" style="38" bestFit="1" customWidth="1"/>
    <col min="25" max="25" width="4.62890625" style="38" customWidth="1"/>
    <col min="26" max="26" width="7" style="38" customWidth="1"/>
    <col min="27" max="27" width="8.62890625" style="38" customWidth="1"/>
    <col min="28" max="28" width="2.734375" style="38" customWidth="1"/>
    <col min="29" max="238" width="9" style="38" customWidth="1"/>
    <col min="239" max="239" width="4.62890625" style="38" customWidth="1"/>
    <col min="240" max="240" width="7.62890625" style="38" customWidth="1"/>
    <col min="241" max="241" width="30.62890625" style="38" customWidth="1"/>
    <col min="242" max="16384" width="2.3671875" style="38"/>
  </cols>
  <sheetData>
    <row r="1" spans="1:28" ht="17.2" customHeight="1" x14ac:dyDescent="0.3">
      <c r="A1" s="37"/>
    </row>
    <row r="2" spans="1:28" ht="17.2" customHeight="1" x14ac:dyDescent="0.3">
      <c r="A2" s="37"/>
    </row>
    <row r="3" spans="1:28" ht="17.2" customHeight="1" x14ac:dyDescent="0.3">
      <c r="A3" s="37"/>
    </row>
    <row r="4" spans="1:28" ht="17.2" customHeight="1" x14ac:dyDescent="0.3">
      <c r="A4" s="37"/>
      <c r="B4" s="182" t="s">
        <v>1325</v>
      </c>
    </row>
    <row r="5" spans="1:28" ht="17.2" customHeight="1" x14ac:dyDescent="0.3">
      <c r="A5" s="24" t="s">
        <v>422</v>
      </c>
      <c r="B5" s="63"/>
      <c r="C5" s="109" t="s">
        <v>14</v>
      </c>
      <c r="D5" s="64"/>
      <c r="E5" s="53"/>
      <c r="F5" s="33"/>
      <c r="G5" s="33"/>
      <c r="H5" s="53"/>
      <c r="I5" s="208" t="s">
        <v>421</v>
      </c>
      <c r="J5" s="208"/>
      <c r="K5" s="208"/>
      <c r="L5" s="208"/>
      <c r="M5" s="208"/>
      <c r="N5" s="208"/>
      <c r="O5" s="208"/>
      <c r="P5" s="65"/>
      <c r="Q5" s="65"/>
      <c r="R5" s="53"/>
      <c r="S5" s="53"/>
      <c r="T5" s="53"/>
      <c r="U5" s="53"/>
      <c r="V5" s="53"/>
      <c r="W5" s="53"/>
      <c r="X5" s="53"/>
      <c r="Y5" s="53"/>
      <c r="Z5" s="23" t="s">
        <v>13</v>
      </c>
      <c r="AA5" s="23" t="s">
        <v>12</v>
      </c>
      <c r="AB5" s="107"/>
    </row>
    <row r="6" spans="1:28" ht="17.2" customHeight="1" x14ac:dyDescent="0.3">
      <c r="A6" s="22" t="s">
        <v>11</v>
      </c>
      <c r="B6" s="21" t="s">
        <v>10</v>
      </c>
      <c r="C6" s="20"/>
      <c r="D6" s="59"/>
      <c r="E6" s="57"/>
      <c r="F6" s="4"/>
      <c r="G6" s="4"/>
      <c r="H6" s="57"/>
      <c r="I6" s="58"/>
      <c r="J6" s="57"/>
      <c r="K6" s="57"/>
      <c r="L6" s="57"/>
      <c r="M6" s="57"/>
      <c r="N6" s="57"/>
      <c r="O6" s="57"/>
      <c r="P6" s="57"/>
      <c r="Q6" s="57"/>
      <c r="R6" s="57"/>
      <c r="S6" s="57"/>
      <c r="T6" s="57"/>
      <c r="U6" s="57"/>
      <c r="V6" s="57"/>
      <c r="W6" s="57"/>
      <c r="X6" s="57"/>
      <c r="Y6" s="57"/>
      <c r="Z6" s="19" t="s">
        <v>1</v>
      </c>
      <c r="AA6" s="19" t="s">
        <v>0</v>
      </c>
      <c r="AB6" s="107"/>
    </row>
    <row r="7" spans="1:28" ht="17.2" customHeight="1" x14ac:dyDescent="0.3">
      <c r="A7" s="7">
        <v>41</v>
      </c>
      <c r="B7" s="9">
        <v>9201</v>
      </c>
      <c r="C7" s="6" t="s">
        <v>1324</v>
      </c>
      <c r="D7" s="214" t="s">
        <v>700</v>
      </c>
      <c r="E7" s="212" t="s">
        <v>699</v>
      </c>
      <c r="F7" s="33"/>
      <c r="G7" s="33"/>
      <c r="H7" s="44"/>
      <c r="I7" s="53"/>
      <c r="J7" s="60"/>
      <c r="K7" s="236" t="s">
        <v>1323</v>
      </c>
      <c r="L7" s="238" t="s">
        <v>1125</v>
      </c>
      <c r="M7" s="181"/>
      <c r="N7" s="180"/>
      <c r="O7" s="1"/>
      <c r="P7" s="1"/>
      <c r="Q7" s="1"/>
      <c r="R7" s="1"/>
      <c r="S7" s="45"/>
      <c r="T7" s="44"/>
      <c r="U7" s="47"/>
      <c r="V7" s="147"/>
      <c r="W7" s="48"/>
      <c r="X7" s="48"/>
      <c r="Y7" s="48"/>
      <c r="Z7" s="66">
        <f>ROUND(F9*N8,0)</f>
        <v>557</v>
      </c>
      <c r="AA7" s="11" t="s">
        <v>431</v>
      </c>
    </row>
    <row r="8" spans="1:28" ht="17.2" customHeight="1" x14ac:dyDescent="0.3">
      <c r="A8" s="7">
        <v>41</v>
      </c>
      <c r="B8" s="9">
        <v>9202</v>
      </c>
      <c r="C8" s="6" t="s">
        <v>1322</v>
      </c>
      <c r="D8" s="215"/>
      <c r="E8" s="213"/>
      <c r="F8" s="1"/>
      <c r="G8" s="1"/>
      <c r="H8" s="42"/>
      <c r="I8" s="107"/>
      <c r="J8" s="54"/>
      <c r="K8" s="237"/>
      <c r="L8" s="239"/>
      <c r="M8" s="108" t="s">
        <v>386</v>
      </c>
      <c r="N8" s="116">
        <v>0.7</v>
      </c>
      <c r="O8" s="1"/>
      <c r="P8" s="1"/>
      <c r="Q8" s="1"/>
      <c r="R8" s="1"/>
      <c r="S8" s="41"/>
      <c r="T8" s="40"/>
      <c r="U8" s="94"/>
      <c r="V8" s="114"/>
      <c r="W8" s="172" t="s">
        <v>388</v>
      </c>
      <c r="X8" s="50">
        <v>5</v>
      </c>
      <c r="Y8" s="143" t="s">
        <v>436</v>
      </c>
      <c r="Z8" s="66">
        <f>ROUND(F9*N8,0)-X8</f>
        <v>552</v>
      </c>
      <c r="AA8" s="11"/>
    </row>
    <row r="9" spans="1:28" ht="17.2" customHeight="1" x14ac:dyDescent="0.3">
      <c r="A9" s="7">
        <v>41</v>
      </c>
      <c r="B9" s="9">
        <v>9203</v>
      </c>
      <c r="C9" s="6" t="s">
        <v>1321</v>
      </c>
      <c r="D9" s="215"/>
      <c r="E9" s="213"/>
      <c r="F9" s="112">
        <f>'12自立訓練(機能・基本)'!F9</f>
        <v>795</v>
      </c>
      <c r="G9" s="1" t="s">
        <v>15</v>
      </c>
      <c r="H9" s="42"/>
      <c r="I9" s="107"/>
      <c r="J9" s="54"/>
      <c r="K9" s="237"/>
      <c r="L9" s="239"/>
      <c r="M9" s="133"/>
      <c r="N9" s="135"/>
      <c r="O9" s="1"/>
      <c r="P9" s="1"/>
      <c r="Q9" s="1"/>
      <c r="R9" s="1"/>
      <c r="S9" s="41"/>
      <c r="T9" s="212" t="s">
        <v>534</v>
      </c>
      <c r="U9" s="47" t="s">
        <v>429</v>
      </c>
      <c r="V9" s="120">
        <v>0.95</v>
      </c>
      <c r="W9" s="48"/>
      <c r="X9" s="48"/>
      <c r="Y9" s="48"/>
      <c r="Z9" s="66">
        <f>ROUND(ROUND(F9*N8,0)*V9,0)</f>
        <v>529</v>
      </c>
      <c r="AA9" s="11"/>
    </row>
    <row r="10" spans="1:28" ht="17.2" customHeight="1" x14ac:dyDescent="0.3">
      <c r="A10" s="7">
        <v>41</v>
      </c>
      <c r="B10" s="9">
        <v>9204</v>
      </c>
      <c r="C10" s="6" t="s">
        <v>1320</v>
      </c>
      <c r="D10" s="215"/>
      <c r="E10" s="42"/>
      <c r="F10" s="1"/>
      <c r="G10" s="1"/>
      <c r="H10" s="42"/>
      <c r="I10" s="107"/>
      <c r="J10" s="54"/>
      <c r="K10" s="237"/>
      <c r="L10" s="133"/>
      <c r="M10" s="133"/>
      <c r="N10" s="135"/>
      <c r="O10" s="4"/>
      <c r="P10" s="4"/>
      <c r="Q10" s="4"/>
      <c r="R10" s="4"/>
      <c r="S10" s="20"/>
      <c r="T10" s="223"/>
      <c r="V10" s="54"/>
      <c r="W10" s="172" t="s">
        <v>388</v>
      </c>
      <c r="X10" s="50">
        <v>5</v>
      </c>
      <c r="Y10" s="143" t="s">
        <v>436</v>
      </c>
      <c r="Z10" s="66">
        <f>ROUND(ROUND(F9*N8,0)*V9,0)-X10</f>
        <v>524</v>
      </c>
      <c r="AA10" s="11"/>
    </row>
    <row r="11" spans="1:28" ht="17.2" customHeight="1" x14ac:dyDescent="0.3">
      <c r="A11" s="73">
        <v>41</v>
      </c>
      <c r="B11" s="74">
        <v>9205</v>
      </c>
      <c r="C11" s="193" t="s">
        <v>1319</v>
      </c>
      <c r="D11" s="102"/>
      <c r="E11" s="42"/>
      <c r="F11" s="38"/>
      <c r="G11" s="38"/>
      <c r="H11" s="42"/>
      <c r="I11" s="115"/>
      <c r="J11" s="41"/>
      <c r="K11" s="8"/>
      <c r="L11" s="1"/>
      <c r="N11" s="54"/>
      <c r="O11" s="240" t="s">
        <v>541</v>
      </c>
      <c r="P11" s="242" t="s">
        <v>407</v>
      </c>
      <c r="Q11" s="202"/>
      <c r="R11" s="75"/>
      <c r="S11" s="198"/>
      <c r="T11" s="201"/>
      <c r="U11" s="75"/>
      <c r="V11" s="124"/>
      <c r="W11" s="122"/>
      <c r="X11" s="122"/>
      <c r="Y11" s="122"/>
      <c r="Z11" s="78">
        <f>ROUND(ROUND(F9*N8,0)*S12,0)</f>
        <v>390</v>
      </c>
      <c r="AA11" s="11"/>
    </row>
    <row r="12" spans="1:28" ht="17.2" customHeight="1" x14ac:dyDescent="0.3">
      <c r="A12" s="73">
        <v>41</v>
      </c>
      <c r="B12" s="74">
        <v>9206</v>
      </c>
      <c r="C12" s="193" t="s">
        <v>1318</v>
      </c>
      <c r="D12" s="102"/>
      <c r="E12" s="42"/>
      <c r="F12" s="38"/>
      <c r="G12" s="38"/>
      <c r="H12" s="42"/>
      <c r="I12" s="115"/>
      <c r="J12" s="41"/>
      <c r="K12" s="8"/>
      <c r="L12" s="1"/>
      <c r="M12" s="1"/>
      <c r="N12" s="41"/>
      <c r="O12" s="241"/>
      <c r="P12" s="243"/>
      <c r="Q12" s="196"/>
      <c r="R12" s="195" t="s">
        <v>429</v>
      </c>
      <c r="S12" s="194">
        <v>0.7</v>
      </c>
      <c r="T12" s="200"/>
      <c r="U12" s="76"/>
      <c r="V12" s="123"/>
      <c r="W12" s="199" t="s">
        <v>388</v>
      </c>
      <c r="X12" s="75">
        <v>5</v>
      </c>
      <c r="Y12" s="198" t="s">
        <v>436</v>
      </c>
      <c r="Z12" s="78">
        <f>ROUND(ROUND(F9*N8,0)*S12,0)-X12</f>
        <v>385</v>
      </c>
      <c r="AA12" s="11"/>
    </row>
    <row r="13" spans="1:28" ht="17.2" customHeight="1" x14ac:dyDescent="0.3">
      <c r="A13" s="73">
        <v>41</v>
      </c>
      <c r="B13" s="74">
        <v>9207</v>
      </c>
      <c r="C13" s="193" t="s">
        <v>1317</v>
      </c>
      <c r="D13" s="102"/>
      <c r="E13" s="42"/>
      <c r="F13" s="38"/>
      <c r="G13" s="38"/>
      <c r="H13" s="42"/>
      <c r="I13" s="115"/>
      <c r="J13" s="41"/>
      <c r="K13" s="8"/>
      <c r="L13" s="1"/>
      <c r="M13" s="1"/>
      <c r="N13" s="41"/>
      <c r="O13" s="241"/>
      <c r="P13" s="243"/>
      <c r="Q13" s="196"/>
      <c r="R13" s="195"/>
      <c r="S13" s="194"/>
      <c r="T13" s="242" t="s">
        <v>534</v>
      </c>
      <c r="U13" s="75" t="s">
        <v>437</v>
      </c>
      <c r="V13" s="124">
        <v>0.95</v>
      </c>
      <c r="W13" s="125"/>
      <c r="X13" s="125"/>
      <c r="Y13" s="125"/>
      <c r="Z13" s="79">
        <f>ROUND(ROUND(ROUND(F9*N8,0)*S12,0)*V13,0)</f>
        <v>371</v>
      </c>
      <c r="AA13" s="11"/>
    </row>
    <row r="14" spans="1:28" ht="17.2" customHeight="1" x14ac:dyDescent="0.3">
      <c r="A14" s="73">
        <v>41</v>
      </c>
      <c r="B14" s="74">
        <v>9208</v>
      </c>
      <c r="C14" s="193" t="s">
        <v>1316</v>
      </c>
      <c r="D14" s="102"/>
      <c r="E14" s="42"/>
      <c r="F14" s="38"/>
      <c r="G14" s="38"/>
      <c r="H14" s="42"/>
      <c r="I14" s="115"/>
      <c r="J14" s="41"/>
      <c r="K14" s="8"/>
      <c r="L14" s="1"/>
      <c r="M14" s="1"/>
      <c r="N14" s="41"/>
      <c r="O14" s="241"/>
      <c r="P14" s="244"/>
      <c r="Q14" s="196"/>
      <c r="R14" s="190"/>
      <c r="S14" s="189"/>
      <c r="T14" s="244"/>
      <c r="U14" s="76"/>
      <c r="V14" s="123"/>
      <c r="W14" s="188" t="s">
        <v>388</v>
      </c>
      <c r="X14" s="77">
        <v>5</v>
      </c>
      <c r="Y14" s="187" t="s">
        <v>436</v>
      </c>
      <c r="Z14" s="79">
        <f>ROUND(ROUND(ROUND(F9*N8,0)*S12,0)*V13,0)-X14</f>
        <v>366</v>
      </c>
      <c r="AA14" s="11"/>
    </row>
    <row r="15" spans="1:28" ht="17.2" customHeight="1" x14ac:dyDescent="0.3">
      <c r="A15" s="73">
        <v>41</v>
      </c>
      <c r="B15" s="74">
        <v>9209</v>
      </c>
      <c r="C15" s="193" t="s">
        <v>1315</v>
      </c>
      <c r="D15" s="102"/>
      <c r="E15" s="42"/>
      <c r="F15" s="38"/>
      <c r="G15" s="38"/>
      <c r="H15" s="42"/>
      <c r="I15" s="115"/>
      <c r="J15" s="41"/>
      <c r="K15" s="8"/>
      <c r="L15" s="1"/>
      <c r="M15" s="1"/>
      <c r="N15" s="41"/>
      <c r="O15" s="197"/>
      <c r="P15" s="242" t="s">
        <v>412</v>
      </c>
      <c r="Q15" s="202"/>
      <c r="R15" s="75"/>
      <c r="S15" s="198"/>
      <c r="T15" s="201"/>
      <c r="U15" s="75"/>
      <c r="V15" s="124"/>
      <c r="W15" s="122"/>
      <c r="X15" s="122"/>
      <c r="Y15" s="122"/>
      <c r="Z15" s="78">
        <f>ROUND(ROUND(F9*N8,0)*S16,0)</f>
        <v>279</v>
      </c>
      <c r="AA15" s="11"/>
    </row>
    <row r="16" spans="1:28" ht="17.2" customHeight="1" x14ac:dyDescent="0.3">
      <c r="A16" s="73">
        <v>41</v>
      </c>
      <c r="B16" s="74">
        <v>9210</v>
      </c>
      <c r="C16" s="193" t="s">
        <v>1314</v>
      </c>
      <c r="D16" s="102"/>
      <c r="E16" s="42"/>
      <c r="F16" s="38"/>
      <c r="G16" s="38"/>
      <c r="H16" s="42"/>
      <c r="I16" s="115"/>
      <c r="J16" s="41"/>
      <c r="K16" s="8"/>
      <c r="L16" s="1"/>
      <c r="M16" s="1"/>
      <c r="N16" s="41"/>
      <c r="O16" s="197"/>
      <c r="P16" s="243"/>
      <c r="Q16" s="196"/>
      <c r="R16" s="195" t="s">
        <v>424</v>
      </c>
      <c r="S16" s="194">
        <v>0.5</v>
      </c>
      <c r="T16" s="200"/>
      <c r="U16" s="76"/>
      <c r="V16" s="123"/>
      <c r="W16" s="199" t="s">
        <v>388</v>
      </c>
      <c r="X16" s="75">
        <v>5</v>
      </c>
      <c r="Y16" s="198" t="s">
        <v>436</v>
      </c>
      <c r="Z16" s="78">
        <f>ROUND(ROUND(F9*N8,0)*S16,0)-X16</f>
        <v>274</v>
      </c>
      <c r="AA16" s="11"/>
    </row>
    <row r="17" spans="1:27" ht="17.2" customHeight="1" x14ac:dyDescent="0.3">
      <c r="A17" s="73">
        <v>41</v>
      </c>
      <c r="B17" s="74">
        <v>9211</v>
      </c>
      <c r="C17" s="193" t="s">
        <v>1313</v>
      </c>
      <c r="D17" s="102"/>
      <c r="E17" s="42"/>
      <c r="F17" s="38"/>
      <c r="G17" s="38"/>
      <c r="H17" s="42"/>
      <c r="I17" s="115"/>
      <c r="J17" s="41"/>
      <c r="K17" s="8"/>
      <c r="L17" s="1"/>
      <c r="M17" s="1"/>
      <c r="N17" s="41"/>
      <c r="O17" s="197"/>
      <c r="P17" s="243"/>
      <c r="Q17" s="196"/>
      <c r="R17" s="195"/>
      <c r="S17" s="194"/>
      <c r="T17" s="242" t="s">
        <v>534</v>
      </c>
      <c r="U17" s="75" t="s">
        <v>424</v>
      </c>
      <c r="V17" s="124">
        <v>0.95</v>
      </c>
      <c r="W17" s="125"/>
      <c r="X17" s="125"/>
      <c r="Y17" s="125"/>
      <c r="Z17" s="79">
        <f>ROUND(ROUND(ROUND(F9*N8,0)*S16,0)*V17,0)</f>
        <v>265</v>
      </c>
      <c r="AA17" s="11"/>
    </row>
    <row r="18" spans="1:27" ht="17.2" customHeight="1" x14ac:dyDescent="0.3">
      <c r="A18" s="73">
        <v>41</v>
      </c>
      <c r="B18" s="74">
        <v>9212</v>
      </c>
      <c r="C18" s="193" t="s">
        <v>1312</v>
      </c>
      <c r="D18" s="102"/>
      <c r="E18" s="42"/>
      <c r="F18" s="107"/>
      <c r="G18" s="54"/>
      <c r="H18" s="42"/>
      <c r="I18" s="115"/>
      <c r="J18" s="41"/>
      <c r="K18" s="8"/>
      <c r="L18" s="1"/>
      <c r="M18" s="1"/>
      <c r="N18" s="41"/>
      <c r="O18" s="192"/>
      <c r="P18" s="244"/>
      <c r="Q18" s="191"/>
      <c r="R18" s="190"/>
      <c r="S18" s="189"/>
      <c r="T18" s="244"/>
      <c r="U18" s="76"/>
      <c r="V18" s="123"/>
      <c r="W18" s="188" t="s">
        <v>388</v>
      </c>
      <c r="X18" s="77">
        <v>5</v>
      </c>
      <c r="Y18" s="187" t="s">
        <v>436</v>
      </c>
      <c r="Z18" s="79">
        <f>ROUND(ROUND(ROUND(F9*N8,0)*S16,0)*V17,0)-X18</f>
        <v>260</v>
      </c>
      <c r="AA18" s="11"/>
    </row>
    <row r="19" spans="1:27" ht="17.2" customHeight="1" x14ac:dyDescent="0.3">
      <c r="A19" s="7">
        <v>41</v>
      </c>
      <c r="B19" s="9">
        <v>9213</v>
      </c>
      <c r="C19" s="6" t="s">
        <v>1311</v>
      </c>
      <c r="D19" s="102"/>
      <c r="E19" s="42"/>
      <c r="H19" s="42"/>
      <c r="I19" s="107"/>
      <c r="J19" s="54"/>
      <c r="K19" s="8"/>
      <c r="L19" s="238" t="s">
        <v>1310</v>
      </c>
      <c r="M19" s="184"/>
      <c r="N19" s="183"/>
      <c r="O19" s="1"/>
      <c r="P19" s="1"/>
      <c r="Q19" s="1"/>
      <c r="R19" s="1"/>
      <c r="S19" s="45"/>
      <c r="T19" s="44"/>
      <c r="U19" s="47"/>
      <c r="V19" s="147"/>
      <c r="W19" s="48"/>
      <c r="X19" s="48"/>
      <c r="Y19" s="48"/>
      <c r="Z19" s="66">
        <f>ROUND(F9*N20,0)</f>
        <v>398</v>
      </c>
      <c r="AA19" s="11"/>
    </row>
    <row r="20" spans="1:27" ht="17.2" customHeight="1" x14ac:dyDescent="0.3">
      <c r="A20" s="7">
        <v>41</v>
      </c>
      <c r="B20" s="9">
        <v>9214</v>
      </c>
      <c r="C20" s="6" t="s">
        <v>1309</v>
      </c>
      <c r="D20" s="102"/>
      <c r="E20" s="42"/>
      <c r="F20" s="115"/>
      <c r="G20" s="1"/>
      <c r="H20" s="42"/>
      <c r="I20" s="107"/>
      <c r="J20" s="54"/>
      <c r="K20" s="142"/>
      <c r="L20" s="239"/>
      <c r="M20" s="108" t="s">
        <v>424</v>
      </c>
      <c r="N20" s="56">
        <v>0.5</v>
      </c>
      <c r="O20" s="1"/>
      <c r="P20" s="1"/>
      <c r="Q20" s="1"/>
      <c r="R20" s="1"/>
      <c r="S20" s="41"/>
      <c r="T20" s="40"/>
      <c r="U20" s="94"/>
      <c r="V20" s="114"/>
      <c r="W20" s="172" t="s">
        <v>388</v>
      </c>
      <c r="X20" s="50">
        <v>5</v>
      </c>
      <c r="Y20" s="143" t="s">
        <v>436</v>
      </c>
      <c r="Z20" s="66">
        <f>ROUND(F9*N20,0)-X20</f>
        <v>393</v>
      </c>
      <c r="AA20" s="11"/>
    </row>
    <row r="21" spans="1:27" ht="17.2" customHeight="1" x14ac:dyDescent="0.3">
      <c r="A21" s="7">
        <v>41</v>
      </c>
      <c r="B21" s="9">
        <v>9215</v>
      </c>
      <c r="C21" s="6" t="s">
        <v>1308</v>
      </c>
      <c r="D21" s="102"/>
      <c r="E21" s="42"/>
      <c r="F21" s="115"/>
      <c r="G21" s="1"/>
      <c r="H21" s="42"/>
      <c r="I21" s="107"/>
      <c r="J21" s="54"/>
      <c r="K21" s="142"/>
      <c r="L21" s="239"/>
      <c r="M21" s="133"/>
      <c r="N21" s="135"/>
      <c r="O21" s="1"/>
      <c r="P21" s="1"/>
      <c r="Q21" s="1"/>
      <c r="R21" s="1"/>
      <c r="S21" s="41"/>
      <c r="T21" s="212" t="s">
        <v>534</v>
      </c>
      <c r="U21" s="47" t="s">
        <v>424</v>
      </c>
      <c r="V21" s="120">
        <v>0.95</v>
      </c>
      <c r="W21" s="48"/>
      <c r="X21" s="48"/>
      <c r="Y21" s="48"/>
      <c r="Z21" s="66">
        <f>ROUND(ROUND(F9*N20,0)*V21,0)</f>
        <v>378</v>
      </c>
      <c r="AA21" s="11"/>
    </row>
    <row r="22" spans="1:27" ht="17.2" customHeight="1" x14ac:dyDescent="0.3">
      <c r="A22" s="7">
        <v>41</v>
      </c>
      <c r="B22" s="9">
        <v>9216</v>
      </c>
      <c r="C22" s="6" t="s">
        <v>1307</v>
      </c>
      <c r="D22" s="102"/>
      <c r="E22" s="42"/>
      <c r="F22" s="115"/>
      <c r="G22" s="1"/>
      <c r="H22" s="42"/>
      <c r="I22" s="107"/>
      <c r="J22" s="54"/>
      <c r="K22" s="142"/>
      <c r="L22" s="139"/>
      <c r="M22" s="133"/>
      <c r="N22" s="135"/>
      <c r="O22" s="4"/>
      <c r="P22" s="4"/>
      <c r="Q22" s="4"/>
      <c r="R22" s="4"/>
      <c r="S22" s="20"/>
      <c r="T22" s="223"/>
      <c r="U22" s="57"/>
      <c r="V22" s="61"/>
      <c r="W22" s="172" t="s">
        <v>388</v>
      </c>
      <c r="X22" s="50">
        <v>5</v>
      </c>
      <c r="Y22" s="143" t="s">
        <v>436</v>
      </c>
      <c r="Z22" s="66">
        <f>ROUND(ROUND(F9*N20,0)*V21,0)-X22</f>
        <v>373</v>
      </c>
      <c r="AA22" s="11"/>
    </row>
    <row r="23" spans="1:27" ht="17.2" customHeight="1" x14ac:dyDescent="0.3">
      <c r="A23" s="73">
        <v>41</v>
      </c>
      <c r="B23" s="74">
        <v>9217</v>
      </c>
      <c r="C23" s="193" t="s">
        <v>1306</v>
      </c>
      <c r="D23" s="102"/>
      <c r="E23" s="42"/>
      <c r="F23" s="115"/>
      <c r="G23" s="38"/>
      <c r="H23" s="42"/>
      <c r="I23" s="115"/>
      <c r="J23" s="41"/>
      <c r="K23" s="8"/>
      <c r="L23" s="42"/>
      <c r="M23" s="1"/>
      <c r="N23" s="41"/>
      <c r="O23" s="240" t="s">
        <v>541</v>
      </c>
      <c r="P23" s="242" t="s">
        <v>413</v>
      </c>
      <c r="Q23" s="202"/>
      <c r="R23" s="75"/>
      <c r="S23" s="198"/>
      <c r="T23" s="201"/>
      <c r="U23" s="75"/>
      <c r="V23" s="124"/>
      <c r="W23" s="122"/>
      <c r="X23" s="122"/>
      <c r="Y23" s="122"/>
      <c r="Z23" s="78">
        <f>ROUND(ROUND(F9*N20,0)*S24,0)</f>
        <v>279</v>
      </c>
      <c r="AA23" s="11"/>
    </row>
    <row r="24" spans="1:27" ht="17.2" customHeight="1" x14ac:dyDescent="0.3">
      <c r="A24" s="73">
        <v>41</v>
      </c>
      <c r="B24" s="74">
        <v>9218</v>
      </c>
      <c r="C24" s="193" t="s">
        <v>1305</v>
      </c>
      <c r="D24" s="102"/>
      <c r="E24" s="42"/>
      <c r="F24" s="115"/>
      <c r="G24" s="38"/>
      <c r="H24" s="42"/>
      <c r="I24" s="115"/>
      <c r="J24" s="41"/>
      <c r="K24" s="8"/>
      <c r="L24" s="42"/>
      <c r="M24" s="1"/>
      <c r="N24" s="41"/>
      <c r="O24" s="241"/>
      <c r="P24" s="243"/>
      <c r="Q24" s="196"/>
      <c r="R24" s="195" t="s">
        <v>424</v>
      </c>
      <c r="S24" s="194">
        <v>0.7</v>
      </c>
      <c r="T24" s="200"/>
      <c r="U24" s="76"/>
      <c r="V24" s="123"/>
      <c r="W24" s="199" t="s">
        <v>388</v>
      </c>
      <c r="X24" s="75">
        <v>5</v>
      </c>
      <c r="Y24" s="198" t="s">
        <v>436</v>
      </c>
      <c r="Z24" s="78">
        <f>ROUND(ROUND(F9*N20,0)*S24,0)-X24</f>
        <v>274</v>
      </c>
      <c r="AA24" s="11"/>
    </row>
    <row r="25" spans="1:27" ht="17.2" customHeight="1" x14ac:dyDescent="0.3">
      <c r="A25" s="73">
        <v>41</v>
      </c>
      <c r="B25" s="74">
        <v>9219</v>
      </c>
      <c r="C25" s="193" t="s">
        <v>1304</v>
      </c>
      <c r="D25" s="102"/>
      <c r="E25" s="42"/>
      <c r="F25" s="115"/>
      <c r="G25" s="38"/>
      <c r="H25" s="42"/>
      <c r="I25" s="115"/>
      <c r="J25" s="41"/>
      <c r="K25" s="8"/>
      <c r="L25" s="42"/>
      <c r="M25" s="1"/>
      <c r="N25" s="41"/>
      <c r="O25" s="241"/>
      <c r="P25" s="243"/>
      <c r="Q25" s="196"/>
      <c r="R25" s="195"/>
      <c r="S25" s="194"/>
      <c r="T25" s="242" t="s">
        <v>534</v>
      </c>
      <c r="U25" s="75" t="s">
        <v>427</v>
      </c>
      <c r="V25" s="124">
        <v>0.95</v>
      </c>
      <c r="W25" s="125"/>
      <c r="X25" s="125"/>
      <c r="Y25" s="125"/>
      <c r="Z25" s="79">
        <f>ROUND(ROUND(ROUND(F9*N20,0)*S24,0)*V25,0)</f>
        <v>265</v>
      </c>
      <c r="AA25" s="11"/>
    </row>
    <row r="26" spans="1:27" ht="17.2" customHeight="1" x14ac:dyDescent="0.3">
      <c r="A26" s="73">
        <v>41</v>
      </c>
      <c r="B26" s="74">
        <v>9220</v>
      </c>
      <c r="C26" s="193" t="s">
        <v>1303</v>
      </c>
      <c r="D26" s="102"/>
      <c r="E26" s="42"/>
      <c r="F26" s="115"/>
      <c r="G26" s="38"/>
      <c r="H26" s="42"/>
      <c r="I26" s="115"/>
      <c r="J26" s="41"/>
      <c r="K26" s="8"/>
      <c r="L26" s="42"/>
      <c r="M26" s="1"/>
      <c r="N26" s="41"/>
      <c r="O26" s="241"/>
      <c r="P26" s="244"/>
      <c r="Q26" s="196"/>
      <c r="R26" s="190"/>
      <c r="S26" s="189"/>
      <c r="T26" s="244"/>
      <c r="U26" s="76"/>
      <c r="V26" s="123"/>
      <c r="W26" s="188" t="s">
        <v>388</v>
      </c>
      <c r="X26" s="77">
        <v>5</v>
      </c>
      <c r="Y26" s="187" t="s">
        <v>436</v>
      </c>
      <c r="Z26" s="79">
        <f>ROUND(ROUND(ROUND(F9*N20,0)*S24,0)*V25,0)-X26</f>
        <v>260</v>
      </c>
      <c r="AA26" s="11"/>
    </row>
    <row r="27" spans="1:27" ht="17.2" customHeight="1" x14ac:dyDescent="0.3">
      <c r="A27" s="73">
        <v>41</v>
      </c>
      <c r="B27" s="74">
        <v>9221</v>
      </c>
      <c r="C27" s="193" t="s">
        <v>1302</v>
      </c>
      <c r="D27" s="102"/>
      <c r="E27" s="42"/>
      <c r="F27" s="115"/>
      <c r="G27" s="38"/>
      <c r="H27" s="42"/>
      <c r="I27" s="115"/>
      <c r="J27" s="41"/>
      <c r="K27" s="8"/>
      <c r="L27" s="42"/>
      <c r="M27" s="1"/>
      <c r="N27" s="41"/>
      <c r="O27" s="197"/>
      <c r="P27" s="242" t="s">
        <v>418</v>
      </c>
      <c r="Q27" s="202"/>
      <c r="R27" s="75"/>
      <c r="S27" s="198"/>
      <c r="T27" s="201"/>
      <c r="U27" s="75"/>
      <c r="V27" s="124"/>
      <c r="W27" s="122"/>
      <c r="X27" s="122"/>
      <c r="Y27" s="122"/>
      <c r="Z27" s="78">
        <f>ROUND(ROUND(F9*N20,0)*S28,0)</f>
        <v>199</v>
      </c>
      <c r="AA27" s="11"/>
    </row>
    <row r="28" spans="1:27" ht="17.2" customHeight="1" x14ac:dyDescent="0.3">
      <c r="A28" s="73">
        <v>41</v>
      </c>
      <c r="B28" s="74">
        <v>9222</v>
      </c>
      <c r="C28" s="193" t="s">
        <v>1301</v>
      </c>
      <c r="D28" s="102"/>
      <c r="E28" s="42"/>
      <c r="F28" s="115"/>
      <c r="G28" s="38"/>
      <c r="H28" s="42"/>
      <c r="I28" s="115"/>
      <c r="J28" s="41"/>
      <c r="K28" s="8"/>
      <c r="L28" s="42"/>
      <c r="M28" s="1"/>
      <c r="N28" s="41"/>
      <c r="O28" s="197"/>
      <c r="P28" s="243"/>
      <c r="Q28" s="196"/>
      <c r="R28" s="195" t="s">
        <v>427</v>
      </c>
      <c r="S28" s="194">
        <v>0.5</v>
      </c>
      <c r="T28" s="200"/>
      <c r="U28" s="76"/>
      <c r="V28" s="123"/>
      <c r="W28" s="199" t="s">
        <v>388</v>
      </c>
      <c r="X28" s="75">
        <v>5</v>
      </c>
      <c r="Y28" s="198" t="s">
        <v>436</v>
      </c>
      <c r="Z28" s="78">
        <f>ROUND(ROUND(F9*N20,0)*S28,0)-X28</f>
        <v>194</v>
      </c>
      <c r="AA28" s="11"/>
    </row>
    <row r="29" spans="1:27" ht="17.2" customHeight="1" x14ac:dyDescent="0.3">
      <c r="A29" s="73">
        <v>41</v>
      </c>
      <c r="B29" s="74">
        <v>9223</v>
      </c>
      <c r="C29" s="193" t="s">
        <v>1300</v>
      </c>
      <c r="D29" s="102"/>
      <c r="E29" s="42"/>
      <c r="F29" s="115"/>
      <c r="G29" s="38"/>
      <c r="H29" s="42"/>
      <c r="I29" s="115"/>
      <c r="J29" s="41"/>
      <c r="K29" s="8"/>
      <c r="L29" s="42"/>
      <c r="M29" s="1"/>
      <c r="N29" s="41"/>
      <c r="O29" s="197"/>
      <c r="P29" s="243"/>
      <c r="Q29" s="196"/>
      <c r="R29" s="195"/>
      <c r="S29" s="194"/>
      <c r="T29" s="242" t="s">
        <v>534</v>
      </c>
      <c r="U29" s="75" t="s">
        <v>427</v>
      </c>
      <c r="V29" s="124">
        <v>0.95</v>
      </c>
      <c r="W29" s="125"/>
      <c r="X29" s="125"/>
      <c r="Y29" s="125"/>
      <c r="Z29" s="79">
        <f>ROUND(ROUND(ROUND(F9*N20,0)*S28,0)*V29,0)</f>
        <v>189</v>
      </c>
      <c r="AA29" s="11"/>
    </row>
    <row r="30" spans="1:27" ht="17.2" customHeight="1" x14ac:dyDescent="0.3">
      <c r="A30" s="73">
        <v>41</v>
      </c>
      <c r="B30" s="74">
        <v>9224</v>
      </c>
      <c r="C30" s="193" t="s">
        <v>1299</v>
      </c>
      <c r="D30" s="102"/>
      <c r="E30" s="42"/>
      <c r="F30" s="115"/>
      <c r="G30" s="54"/>
      <c r="H30" s="40"/>
      <c r="I30" s="27"/>
      <c r="J30" s="20"/>
      <c r="K30" s="8"/>
      <c r="L30" s="40"/>
      <c r="M30" s="4"/>
      <c r="N30" s="20"/>
      <c r="O30" s="192"/>
      <c r="P30" s="244"/>
      <c r="Q30" s="191"/>
      <c r="R30" s="190"/>
      <c r="S30" s="189"/>
      <c r="T30" s="244"/>
      <c r="U30" s="76"/>
      <c r="V30" s="123"/>
      <c r="W30" s="188" t="s">
        <v>388</v>
      </c>
      <c r="X30" s="77">
        <v>5</v>
      </c>
      <c r="Y30" s="187" t="s">
        <v>436</v>
      </c>
      <c r="Z30" s="79">
        <f>ROUND(ROUND(ROUND(F9*N20,0)*S28,0)*V29,0)-X30</f>
        <v>184</v>
      </c>
      <c r="AA30" s="11"/>
    </row>
    <row r="31" spans="1:27" ht="17.2" customHeight="1" x14ac:dyDescent="0.3">
      <c r="A31" s="31">
        <v>41</v>
      </c>
      <c r="B31" s="9">
        <v>9225</v>
      </c>
      <c r="C31" s="6" t="s">
        <v>1298</v>
      </c>
      <c r="D31" s="102"/>
      <c r="E31" s="42"/>
      <c r="F31" s="115"/>
      <c r="G31" s="1"/>
      <c r="H31" s="218" t="s">
        <v>528</v>
      </c>
      <c r="I31" s="107"/>
      <c r="J31" s="54"/>
      <c r="K31" s="142"/>
      <c r="L31" s="238" t="s">
        <v>1297</v>
      </c>
      <c r="M31" s="181"/>
      <c r="N31" s="180"/>
      <c r="O31" s="1"/>
      <c r="P31" s="1"/>
      <c r="Q31" s="1"/>
      <c r="R31" s="1"/>
      <c r="S31" s="41"/>
      <c r="T31" s="44"/>
      <c r="U31" s="47"/>
      <c r="V31" s="147"/>
      <c r="W31" s="48"/>
      <c r="X31" s="48"/>
      <c r="Y31" s="48"/>
      <c r="Z31" s="66">
        <f>ROUND(ROUND(F9*J33,0)*N32,0)</f>
        <v>537</v>
      </c>
      <c r="AA31" s="11"/>
    </row>
    <row r="32" spans="1:27" ht="17.2" customHeight="1" x14ac:dyDescent="0.3">
      <c r="A32" s="7">
        <v>41</v>
      </c>
      <c r="B32" s="9">
        <v>9226</v>
      </c>
      <c r="C32" s="6" t="s">
        <v>1296</v>
      </c>
      <c r="D32" s="102"/>
      <c r="E32" s="42"/>
      <c r="F32" s="1"/>
      <c r="G32" s="1"/>
      <c r="H32" s="219"/>
      <c r="I32" s="107"/>
      <c r="J32" s="54"/>
      <c r="K32" s="142"/>
      <c r="L32" s="239"/>
      <c r="M32" s="108" t="s">
        <v>427</v>
      </c>
      <c r="N32" s="116">
        <v>0.7</v>
      </c>
      <c r="O32" s="1"/>
      <c r="P32" s="1"/>
      <c r="Q32" s="1"/>
      <c r="R32" s="1"/>
      <c r="S32" s="41"/>
      <c r="T32" s="40"/>
      <c r="U32" s="94"/>
      <c r="V32" s="114"/>
      <c r="W32" s="172" t="s">
        <v>388</v>
      </c>
      <c r="X32" s="50">
        <v>5</v>
      </c>
      <c r="Y32" s="143" t="s">
        <v>436</v>
      </c>
      <c r="Z32" s="66">
        <f>ROUND(ROUND(F9*J33,0)*N32,0)-X32</f>
        <v>532</v>
      </c>
      <c r="AA32" s="11"/>
    </row>
    <row r="33" spans="1:27" ht="17.2" customHeight="1" x14ac:dyDescent="0.3">
      <c r="A33" s="7">
        <v>41</v>
      </c>
      <c r="B33" s="9">
        <v>9227</v>
      </c>
      <c r="C33" s="6" t="s">
        <v>1295</v>
      </c>
      <c r="D33" s="102"/>
      <c r="E33" s="42"/>
      <c r="F33" s="1"/>
      <c r="G33" s="1"/>
      <c r="H33" s="219"/>
      <c r="I33" s="108" t="s">
        <v>427</v>
      </c>
      <c r="J33" s="116">
        <v>0.96499999999999997</v>
      </c>
      <c r="K33" s="142"/>
      <c r="L33" s="239"/>
      <c r="M33" s="133"/>
      <c r="N33" s="135"/>
      <c r="O33" s="1"/>
      <c r="P33" s="1"/>
      <c r="Q33" s="1"/>
      <c r="R33" s="1"/>
      <c r="S33" s="41"/>
      <c r="T33" s="212" t="s">
        <v>534</v>
      </c>
      <c r="U33" s="47" t="s">
        <v>427</v>
      </c>
      <c r="V33" s="120">
        <v>0.95</v>
      </c>
      <c r="W33" s="48"/>
      <c r="X33" s="48"/>
      <c r="Y33" s="48"/>
      <c r="Z33" s="66">
        <f>ROUND(ROUND(ROUND(F9*J33,0)*N32,0)*V33,0)</f>
        <v>510</v>
      </c>
      <c r="AA33" s="11"/>
    </row>
    <row r="34" spans="1:27" ht="17.2" customHeight="1" x14ac:dyDescent="0.3">
      <c r="A34" s="7">
        <v>41</v>
      </c>
      <c r="B34" s="9">
        <v>9228</v>
      </c>
      <c r="C34" s="6" t="s">
        <v>1294</v>
      </c>
      <c r="D34" s="102"/>
      <c r="E34" s="42"/>
      <c r="F34" s="1"/>
      <c r="G34" s="1"/>
      <c r="H34" s="219"/>
      <c r="I34" s="107"/>
      <c r="J34" s="54"/>
      <c r="K34" s="142"/>
      <c r="L34" s="133"/>
      <c r="M34" s="133"/>
      <c r="N34" s="135"/>
      <c r="O34" s="4"/>
      <c r="P34" s="4"/>
      <c r="Q34" s="4"/>
      <c r="R34" s="4"/>
      <c r="S34" s="20"/>
      <c r="T34" s="223"/>
      <c r="V34" s="61"/>
      <c r="W34" s="172" t="s">
        <v>388</v>
      </c>
      <c r="X34" s="50">
        <v>5</v>
      </c>
      <c r="Y34" s="143" t="s">
        <v>436</v>
      </c>
      <c r="Z34" s="66">
        <f>ROUND(ROUND(ROUND(F9*J33,0)*N32,0)*V33,0)-X34</f>
        <v>505</v>
      </c>
      <c r="AA34" s="11"/>
    </row>
    <row r="35" spans="1:27" ht="17.2" customHeight="1" x14ac:dyDescent="0.3">
      <c r="A35" s="73">
        <v>41</v>
      </c>
      <c r="B35" s="74">
        <v>9229</v>
      </c>
      <c r="C35" s="193" t="s">
        <v>1293</v>
      </c>
      <c r="D35" s="102"/>
      <c r="E35" s="42"/>
      <c r="F35" s="38"/>
      <c r="G35" s="38"/>
      <c r="H35" s="203"/>
      <c r="I35" s="115"/>
      <c r="J35" s="41"/>
      <c r="K35" s="8"/>
      <c r="L35" s="1"/>
      <c r="N35" s="54"/>
      <c r="O35" s="240" t="s">
        <v>541</v>
      </c>
      <c r="P35" s="242" t="s">
        <v>391</v>
      </c>
      <c r="Q35" s="202"/>
      <c r="R35" s="75"/>
      <c r="S35" s="198"/>
      <c r="T35" s="201"/>
      <c r="U35" s="75"/>
      <c r="V35" s="124"/>
      <c r="W35" s="122"/>
      <c r="X35" s="122"/>
      <c r="Y35" s="122"/>
      <c r="Z35" s="78">
        <f>ROUND(ROUND(ROUND(F9*J33,0)*N32,0)*S36,0)</f>
        <v>376</v>
      </c>
      <c r="AA35" s="11"/>
    </row>
    <row r="36" spans="1:27" ht="17.2" customHeight="1" x14ac:dyDescent="0.3">
      <c r="A36" s="73">
        <v>41</v>
      </c>
      <c r="B36" s="74">
        <v>9230</v>
      </c>
      <c r="C36" s="193" t="s">
        <v>1292</v>
      </c>
      <c r="D36" s="102"/>
      <c r="E36" s="42"/>
      <c r="F36" s="38"/>
      <c r="G36" s="38"/>
      <c r="H36" s="203"/>
      <c r="I36" s="115"/>
      <c r="J36" s="41"/>
      <c r="K36" s="8"/>
      <c r="L36" s="1"/>
      <c r="M36" s="1"/>
      <c r="N36" s="41"/>
      <c r="O36" s="241"/>
      <c r="P36" s="243"/>
      <c r="Q36" s="196"/>
      <c r="R36" s="195" t="s">
        <v>427</v>
      </c>
      <c r="S36" s="194">
        <v>0.7</v>
      </c>
      <c r="T36" s="200"/>
      <c r="U36" s="76"/>
      <c r="V36" s="123"/>
      <c r="W36" s="199" t="s">
        <v>388</v>
      </c>
      <c r="X36" s="75">
        <v>5</v>
      </c>
      <c r="Y36" s="198" t="s">
        <v>436</v>
      </c>
      <c r="Z36" s="78">
        <f>ROUND(ROUND(ROUND(F9*J33,0)*N32,0)*S36,0)-X36</f>
        <v>371</v>
      </c>
      <c r="AA36" s="11"/>
    </row>
    <row r="37" spans="1:27" ht="17.2" customHeight="1" x14ac:dyDescent="0.3">
      <c r="A37" s="73">
        <v>41</v>
      </c>
      <c r="B37" s="74">
        <v>9231</v>
      </c>
      <c r="C37" s="193" t="s">
        <v>1291</v>
      </c>
      <c r="D37" s="102"/>
      <c r="E37" s="42"/>
      <c r="F37" s="38"/>
      <c r="G37" s="38"/>
      <c r="H37" s="203"/>
      <c r="I37" s="115"/>
      <c r="J37" s="41"/>
      <c r="K37" s="8"/>
      <c r="L37" s="1"/>
      <c r="M37" s="1"/>
      <c r="N37" s="41"/>
      <c r="O37" s="241"/>
      <c r="P37" s="243"/>
      <c r="Q37" s="196"/>
      <c r="R37" s="195"/>
      <c r="S37" s="194"/>
      <c r="T37" s="242" t="s">
        <v>534</v>
      </c>
      <c r="U37" s="75" t="s">
        <v>427</v>
      </c>
      <c r="V37" s="124">
        <v>0.95</v>
      </c>
      <c r="W37" s="125"/>
      <c r="X37" s="125"/>
      <c r="Y37" s="125"/>
      <c r="Z37" s="79">
        <f>ROUND(ROUND(ROUND(ROUND(F9*J33,0)*N32,0)*S36,0)*V37,0)</f>
        <v>357</v>
      </c>
      <c r="AA37" s="11"/>
    </row>
    <row r="38" spans="1:27" ht="17.2" customHeight="1" x14ac:dyDescent="0.3">
      <c r="A38" s="73">
        <v>41</v>
      </c>
      <c r="B38" s="74">
        <v>9232</v>
      </c>
      <c r="C38" s="193" t="s">
        <v>1290</v>
      </c>
      <c r="D38" s="102"/>
      <c r="E38" s="42"/>
      <c r="F38" s="38"/>
      <c r="G38" s="38"/>
      <c r="H38" s="42"/>
      <c r="I38" s="115"/>
      <c r="J38" s="41"/>
      <c r="K38" s="8"/>
      <c r="L38" s="1"/>
      <c r="M38" s="1"/>
      <c r="N38" s="41"/>
      <c r="O38" s="241"/>
      <c r="P38" s="244"/>
      <c r="Q38" s="196"/>
      <c r="R38" s="190"/>
      <c r="S38" s="189"/>
      <c r="T38" s="244"/>
      <c r="U38" s="76"/>
      <c r="V38" s="123"/>
      <c r="W38" s="188" t="s">
        <v>388</v>
      </c>
      <c r="X38" s="77">
        <v>5</v>
      </c>
      <c r="Y38" s="187" t="s">
        <v>436</v>
      </c>
      <c r="Z38" s="79">
        <f>ROUND(ROUND(ROUND(ROUND(F9*J33,0)*N32,0)*S36,0)*V37,0)-X38</f>
        <v>352</v>
      </c>
      <c r="AA38" s="11"/>
    </row>
    <row r="39" spans="1:27" ht="17.2" customHeight="1" x14ac:dyDescent="0.3">
      <c r="A39" s="73">
        <v>41</v>
      </c>
      <c r="B39" s="74">
        <v>9233</v>
      </c>
      <c r="C39" s="193" t="s">
        <v>1289</v>
      </c>
      <c r="D39" s="102"/>
      <c r="E39" s="42"/>
      <c r="F39" s="38"/>
      <c r="G39" s="38"/>
      <c r="H39" s="42"/>
      <c r="I39" s="115"/>
      <c r="J39" s="41"/>
      <c r="K39" s="8"/>
      <c r="L39" s="1"/>
      <c r="M39" s="1"/>
      <c r="N39" s="41"/>
      <c r="O39" s="197"/>
      <c r="P39" s="242" t="s">
        <v>418</v>
      </c>
      <c r="Q39" s="202"/>
      <c r="R39" s="75"/>
      <c r="S39" s="198"/>
      <c r="T39" s="201"/>
      <c r="U39" s="75"/>
      <c r="V39" s="124"/>
      <c r="W39" s="122"/>
      <c r="X39" s="122"/>
      <c r="Y39" s="122"/>
      <c r="Z39" s="78">
        <f>ROUND(ROUND(ROUND(F9*J33,0)*N32,0)*S40,0)</f>
        <v>269</v>
      </c>
      <c r="AA39" s="11"/>
    </row>
    <row r="40" spans="1:27" ht="17.2" customHeight="1" x14ac:dyDescent="0.3">
      <c r="A40" s="73">
        <v>41</v>
      </c>
      <c r="B40" s="74">
        <v>9234</v>
      </c>
      <c r="C40" s="193" t="s">
        <v>1288</v>
      </c>
      <c r="D40" s="102"/>
      <c r="E40" s="42"/>
      <c r="F40" s="38"/>
      <c r="G40" s="38"/>
      <c r="H40" s="42"/>
      <c r="I40" s="115"/>
      <c r="J40" s="41"/>
      <c r="K40" s="8"/>
      <c r="L40" s="1"/>
      <c r="M40" s="1"/>
      <c r="N40" s="41"/>
      <c r="O40" s="197"/>
      <c r="P40" s="243"/>
      <c r="Q40" s="196"/>
      <c r="R40" s="195" t="s">
        <v>427</v>
      </c>
      <c r="S40" s="194">
        <v>0.5</v>
      </c>
      <c r="T40" s="200"/>
      <c r="U40" s="76"/>
      <c r="V40" s="123"/>
      <c r="W40" s="199" t="s">
        <v>388</v>
      </c>
      <c r="X40" s="75">
        <v>5</v>
      </c>
      <c r="Y40" s="198" t="s">
        <v>436</v>
      </c>
      <c r="Z40" s="78">
        <f>ROUND(ROUND(ROUND(F9*J33,0)*N32,0)*S40,0)-X40</f>
        <v>264</v>
      </c>
      <c r="AA40" s="11"/>
    </row>
    <row r="41" spans="1:27" ht="17.2" customHeight="1" x14ac:dyDescent="0.3">
      <c r="A41" s="73">
        <v>41</v>
      </c>
      <c r="B41" s="74">
        <v>9235</v>
      </c>
      <c r="C41" s="193" t="s">
        <v>1287</v>
      </c>
      <c r="D41" s="102"/>
      <c r="E41" s="42"/>
      <c r="F41" s="38"/>
      <c r="G41" s="38"/>
      <c r="H41" s="42"/>
      <c r="I41" s="115"/>
      <c r="J41" s="41"/>
      <c r="K41" s="8"/>
      <c r="L41" s="1"/>
      <c r="M41" s="1"/>
      <c r="N41" s="41"/>
      <c r="O41" s="197"/>
      <c r="P41" s="243"/>
      <c r="Q41" s="196"/>
      <c r="R41" s="195"/>
      <c r="S41" s="194"/>
      <c r="T41" s="242" t="s">
        <v>534</v>
      </c>
      <c r="U41" s="75" t="s">
        <v>386</v>
      </c>
      <c r="V41" s="124">
        <v>0.95</v>
      </c>
      <c r="W41" s="125"/>
      <c r="X41" s="125"/>
      <c r="Y41" s="125"/>
      <c r="Z41" s="79">
        <f>ROUND(ROUND(ROUND(ROUND(F9*J33,0)*N32,0)*S40,0)*V41,0)</f>
        <v>256</v>
      </c>
      <c r="AA41" s="11"/>
    </row>
    <row r="42" spans="1:27" ht="17.2" customHeight="1" x14ac:dyDescent="0.3">
      <c r="A42" s="73">
        <v>41</v>
      </c>
      <c r="B42" s="74">
        <v>9236</v>
      </c>
      <c r="C42" s="193" t="s">
        <v>1286</v>
      </c>
      <c r="D42" s="176"/>
      <c r="E42" s="42"/>
      <c r="F42" s="107"/>
      <c r="G42" s="54"/>
      <c r="H42" s="42"/>
      <c r="I42" s="52"/>
      <c r="J42" s="54"/>
      <c r="K42" s="8"/>
      <c r="L42" s="1"/>
      <c r="M42" s="1"/>
      <c r="N42" s="41"/>
      <c r="O42" s="192"/>
      <c r="P42" s="244"/>
      <c r="Q42" s="191"/>
      <c r="R42" s="190"/>
      <c r="S42" s="189"/>
      <c r="T42" s="244"/>
      <c r="U42" s="76"/>
      <c r="V42" s="123"/>
      <c r="W42" s="188" t="s">
        <v>388</v>
      </c>
      <c r="X42" s="77">
        <v>5</v>
      </c>
      <c r="Y42" s="187" t="s">
        <v>436</v>
      </c>
      <c r="Z42" s="79">
        <f>ROUND(ROUND(ROUND(ROUND(F9*J33,0)*N32,0)*S40,0)*V41,0)-X42</f>
        <v>251</v>
      </c>
      <c r="AA42" s="11"/>
    </row>
    <row r="43" spans="1:27" ht="17.2" customHeight="1" x14ac:dyDescent="0.3">
      <c r="A43" s="31">
        <v>41</v>
      </c>
      <c r="B43" s="9">
        <v>9237</v>
      </c>
      <c r="C43" s="6" t="s">
        <v>1285</v>
      </c>
      <c r="D43" s="102"/>
      <c r="E43" s="42"/>
      <c r="F43" s="115"/>
      <c r="G43" s="41"/>
      <c r="H43" s="185"/>
      <c r="I43" s="107"/>
      <c r="J43" s="54"/>
      <c r="K43" s="8"/>
      <c r="L43" s="238" t="s">
        <v>1083</v>
      </c>
      <c r="M43" s="184"/>
      <c r="N43" s="183"/>
      <c r="O43" s="1"/>
      <c r="P43" s="1"/>
      <c r="Q43" s="1"/>
      <c r="R43" s="1"/>
      <c r="S43" s="41"/>
      <c r="T43" s="44"/>
      <c r="U43" s="47"/>
      <c r="V43" s="147"/>
      <c r="W43" s="48"/>
      <c r="X43" s="48"/>
      <c r="Y43" s="48"/>
      <c r="Z43" s="66">
        <f>ROUND(ROUND(F9*J33,0)*N44,0)</f>
        <v>384</v>
      </c>
      <c r="AA43" s="11"/>
    </row>
    <row r="44" spans="1:27" ht="17.2" customHeight="1" x14ac:dyDescent="0.3">
      <c r="A44" s="7">
        <v>41</v>
      </c>
      <c r="B44" s="9">
        <v>9238</v>
      </c>
      <c r="C44" s="6" t="s">
        <v>1284</v>
      </c>
      <c r="D44" s="102"/>
      <c r="E44" s="42"/>
      <c r="F44" s="1"/>
      <c r="G44" s="1"/>
      <c r="H44" s="42"/>
      <c r="I44" s="107"/>
      <c r="J44" s="54"/>
      <c r="K44" s="142"/>
      <c r="L44" s="239"/>
      <c r="M44" s="108" t="s">
        <v>386</v>
      </c>
      <c r="N44" s="56">
        <v>0.5</v>
      </c>
      <c r="O44" s="1"/>
      <c r="P44" s="1"/>
      <c r="Q44" s="1"/>
      <c r="R44" s="1"/>
      <c r="S44" s="41"/>
      <c r="T44" s="40"/>
      <c r="U44" s="94"/>
      <c r="V44" s="114"/>
      <c r="W44" s="172" t="s">
        <v>388</v>
      </c>
      <c r="X44" s="50">
        <v>5</v>
      </c>
      <c r="Y44" s="143" t="s">
        <v>436</v>
      </c>
      <c r="Z44" s="66">
        <f>ROUND(ROUND(F9*J33,0)*N44,0)-X44</f>
        <v>379</v>
      </c>
      <c r="AA44" s="11"/>
    </row>
    <row r="45" spans="1:27" ht="17.2" customHeight="1" x14ac:dyDescent="0.3">
      <c r="A45" s="7">
        <v>41</v>
      </c>
      <c r="B45" s="9">
        <v>9239</v>
      </c>
      <c r="C45" s="6" t="s">
        <v>1283</v>
      </c>
      <c r="D45" s="102"/>
      <c r="E45" s="42"/>
      <c r="F45" s="1"/>
      <c r="G45" s="1"/>
      <c r="H45" s="42"/>
      <c r="I45" s="107"/>
      <c r="J45" s="54"/>
      <c r="K45" s="142"/>
      <c r="L45" s="239"/>
      <c r="M45" s="133"/>
      <c r="N45" s="135"/>
      <c r="O45" s="1"/>
      <c r="P45" s="1"/>
      <c r="Q45" s="1"/>
      <c r="R45" s="1"/>
      <c r="S45" s="41"/>
      <c r="T45" s="212" t="s">
        <v>534</v>
      </c>
      <c r="U45" s="47" t="s">
        <v>386</v>
      </c>
      <c r="V45" s="120">
        <v>0.95</v>
      </c>
      <c r="W45" s="48"/>
      <c r="X45" s="48"/>
      <c r="Y45" s="48"/>
      <c r="Z45" s="66">
        <f>ROUND(ROUND(ROUND(F9*J33,0)*N44,0)*V45,0)</f>
        <v>365</v>
      </c>
      <c r="AA45" s="11"/>
    </row>
    <row r="46" spans="1:27" ht="17.2" customHeight="1" x14ac:dyDescent="0.3">
      <c r="A46" s="7">
        <v>41</v>
      </c>
      <c r="B46" s="9">
        <v>9240</v>
      </c>
      <c r="C46" s="6" t="s">
        <v>1282</v>
      </c>
      <c r="D46" s="102"/>
      <c r="E46" s="42"/>
      <c r="F46" s="1"/>
      <c r="G46" s="1"/>
      <c r="H46" s="42"/>
      <c r="I46" s="107"/>
      <c r="J46" s="54"/>
      <c r="K46" s="142"/>
      <c r="L46" s="139"/>
      <c r="M46" s="133"/>
      <c r="N46" s="135"/>
      <c r="O46" s="4"/>
      <c r="P46" s="4"/>
      <c r="Q46" s="4"/>
      <c r="R46" s="4"/>
      <c r="S46" s="20"/>
      <c r="T46" s="223"/>
      <c r="V46" s="61"/>
      <c r="W46" s="172" t="s">
        <v>388</v>
      </c>
      <c r="X46" s="50">
        <v>5</v>
      </c>
      <c r="Y46" s="143" t="s">
        <v>436</v>
      </c>
      <c r="Z46" s="66">
        <f>ROUND(ROUND(ROUND(F9*J33,0)*N44,0)*V45,0)-X46</f>
        <v>360</v>
      </c>
      <c r="AA46" s="11"/>
    </row>
    <row r="47" spans="1:27" ht="17.2" customHeight="1" x14ac:dyDescent="0.3">
      <c r="A47" s="73">
        <v>41</v>
      </c>
      <c r="B47" s="74">
        <v>9241</v>
      </c>
      <c r="C47" s="193" t="s">
        <v>1281</v>
      </c>
      <c r="D47" s="102"/>
      <c r="E47" s="42"/>
      <c r="F47" s="38"/>
      <c r="G47" s="38"/>
      <c r="H47" s="42"/>
      <c r="I47" s="115"/>
      <c r="J47" s="41"/>
      <c r="K47" s="8"/>
      <c r="L47" s="42"/>
      <c r="M47" s="1"/>
      <c r="N47" s="41"/>
      <c r="O47" s="240" t="s">
        <v>541</v>
      </c>
      <c r="P47" s="242" t="s">
        <v>390</v>
      </c>
      <c r="Q47" s="202"/>
      <c r="R47" s="75"/>
      <c r="S47" s="198"/>
      <c r="T47" s="201"/>
      <c r="U47" s="75"/>
      <c r="V47" s="124"/>
      <c r="W47" s="122"/>
      <c r="X47" s="122"/>
      <c r="Y47" s="122"/>
      <c r="Z47" s="78">
        <f>ROUND(ROUND(ROUND(F9*J33,0)*N44,0)*S48,0)</f>
        <v>269</v>
      </c>
      <c r="AA47" s="11"/>
    </row>
    <row r="48" spans="1:27" ht="17.2" customHeight="1" x14ac:dyDescent="0.3">
      <c r="A48" s="73">
        <v>41</v>
      </c>
      <c r="B48" s="74">
        <v>9242</v>
      </c>
      <c r="C48" s="193" t="s">
        <v>1280</v>
      </c>
      <c r="D48" s="102"/>
      <c r="E48" s="42"/>
      <c r="F48" s="38"/>
      <c r="G48" s="38"/>
      <c r="H48" s="42"/>
      <c r="I48" s="115"/>
      <c r="J48" s="41"/>
      <c r="K48" s="8"/>
      <c r="L48" s="42"/>
      <c r="M48" s="1"/>
      <c r="N48" s="41"/>
      <c r="O48" s="241"/>
      <c r="P48" s="243"/>
      <c r="Q48" s="196"/>
      <c r="R48" s="195" t="s">
        <v>386</v>
      </c>
      <c r="S48" s="194">
        <v>0.7</v>
      </c>
      <c r="T48" s="200"/>
      <c r="U48" s="76"/>
      <c r="V48" s="123"/>
      <c r="W48" s="199" t="s">
        <v>388</v>
      </c>
      <c r="X48" s="75">
        <v>5</v>
      </c>
      <c r="Y48" s="198" t="s">
        <v>436</v>
      </c>
      <c r="Z48" s="78">
        <f>ROUND(ROUND(ROUND(F9*J33,0)*N44,0)*S48,0)-X48</f>
        <v>264</v>
      </c>
      <c r="AA48" s="11"/>
    </row>
    <row r="49" spans="1:27" ht="17.2" customHeight="1" x14ac:dyDescent="0.3">
      <c r="A49" s="73">
        <v>41</v>
      </c>
      <c r="B49" s="74">
        <v>9243</v>
      </c>
      <c r="C49" s="193" t="s">
        <v>1279</v>
      </c>
      <c r="D49" s="102"/>
      <c r="E49" s="42"/>
      <c r="F49" s="38"/>
      <c r="G49" s="38"/>
      <c r="H49" s="42"/>
      <c r="I49" s="115"/>
      <c r="J49" s="41"/>
      <c r="K49" s="8"/>
      <c r="L49" s="42"/>
      <c r="M49" s="1"/>
      <c r="N49" s="41"/>
      <c r="O49" s="241"/>
      <c r="P49" s="243"/>
      <c r="Q49" s="196"/>
      <c r="R49" s="195"/>
      <c r="S49" s="194"/>
      <c r="T49" s="242" t="s">
        <v>534</v>
      </c>
      <c r="U49" s="75" t="s">
        <v>386</v>
      </c>
      <c r="V49" s="124">
        <v>0.95</v>
      </c>
      <c r="W49" s="125"/>
      <c r="X49" s="125"/>
      <c r="Y49" s="125"/>
      <c r="Z49" s="79">
        <f>ROUND(ROUND(ROUND(ROUND(F9*J33,0)*N44,0)*S48,0)*V49,0)</f>
        <v>256</v>
      </c>
      <c r="AA49" s="11"/>
    </row>
    <row r="50" spans="1:27" ht="17.2" customHeight="1" x14ac:dyDescent="0.3">
      <c r="A50" s="73">
        <v>41</v>
      </c>
      <c r="B50" s="74">
        <v>9244</v>
      </c>
      <c r="C50" s="193" t="s">
        <v>1278</v>
      </c>
      <c r="D50" s="102"/>
      <c r="E50" s="42"/>
      <c r="F50" s="38"/>
      <c r="G50" s="38"/>
      <c r="H50" s="42"/>
      <c r="I50" s="115"/>
      <c r="J50" s="41"/>
      <c r="K50" s="8"/>
      <c r="L50" s="42"/>
      <c r="M50" s="1"/>
      <c r="N50" s="41"/>
      <c r="O50" s="241"/>
      <c r="P50" s="244"/>
      <c r="Q50" s="196"/>
      <c r="R50" s="190"/>
      <c r="S50" s="189"/>
      <c r="T50" s="244"/>
      <c r="U50" s="76"/>
      <c r="V50" s="123"/>
      <c r="W50" s="188" t="s">
        <v>388</v>
      </c>
      <c r="X50" s="77">
        <v>5</v>
      </c>
      <c r="Y50" s="187" t="s">
        <v>436</v>
      </c>
      <c r="Z50" s="79">
        <f>ROUND(ROUND(ROUND(ROUND(F9*J33,0)*N44,0)*S48,0)*V49,0)-X50</f>
        <v>251</v>
      </c>
      <c r="AA50" s="11"/>
    </row>
    <row r="51" spans="1:27" ht="17.2" customHeight="1" x14ac:dyDescent="0.3">
      <c r="A51" s="73">
        <v>41</v>
      </c>
      <c r="B51" s="74">
        <v>9245</v>
      </c>
      <c r="C51" s="193" t="s">
        <v>1277</v>
      </c>
      <c r="D51" s="102"/>
      <c r="E51" s="42"/>
      <c r="F51" s="38"/>
      <c r="G51" s="38"/>
      <c r="H51" s="42"/>
      <c r="I51" s="115"/>
      <c r="J51" s="41"/>
      <c r="K51" s="8"/>
      <c r="L51" s="42"/>
      <c r="M51" s="1"/>
      <c r="N51" s="41"/>
      <c r="O51" s="197"/>
      <c r="P51" s="242" t="s">
        <v>389</v>
      </c>
      <c r="Q51" s="202"/>
      <c r="R51" s="75"/>
      <c r="S51" s="198"/>
      <c r="T51" s="201"/>
      <c r="U51" s="75"/>
      <c r="V51" s="124"/>
      <c r="W51" s="122"/>
      <c r="X51" s="122"/>
      <c r="Y51" s="122"/>
      <c r="Z51" s="78">
        <f>ROUND(ROUND(ROUND(F9*J33,0)*N44,0)*S52,0)</f>
        <v>192</v>
      </c>
      <c r="AA51" s="11"/>
    </row>
    <row r="52" spans="1:27" ht="17.2" customHeight="1" x14ac:dyDescent="0.3">
      <c r="A52" s="73">
        <v>41</v>
      </c>
      <c r="B52" s="74">
        <v>9246</v>
      </c>
      <c r="C52" s="193" t="s">
        <v>1276</v>
      </c>
      <c r="D52" s="102"/>
      <c r="E52" s="42"/>
      <c r="F52" s="38"/>
      <c r="G52" s="38"/>
      <c r="H52" s="42"/>
      <c r="I52" s="115"/>
      <c r="J52" s="41"/>
      <c r="K52" s="8"/>
      <c r="L52" s="42"/>
      <c r="M52" s="1"/>
      <c r="N52" s="41"/>
      <c r="O52" s="197"/>
      <c r="P52" s="243"/>
      <c r="Q52" s="196"/>
      <c r="R52" s="195" t="s">
        <v>386</v>
      </c>
      <c r="S52" s="194">
        <v>0.5</v>
      </c>
      <c r="T52" s="200"/>
      <c r="U52" s="76"/>
      <c r="V52" s="123"/>
      <c r="W52" s="199" t="s">
        <v>388</v>
      </c>
      <c r="X52" s="75">
        <v>5</v>
      </c>
      <c r="Y52" s="198" t="s">
        <v>436</v>
      </c>
      <c r="Z52" s="78">
        <f>ROUND(ROUND(ROUND(F9*J33,0)*N44,0)*S52,0)-X52</f>
        <v>187</v>
      </c>
      <c r="AA52" s="11"/>
    </row>
    <row r="53" spans="1:27" ht="17.2" customHeight="1" x14ac:dyDescent="0.3">
      <c r="A53" s="73">
        <v>41</v>
      </c>
      <c r="B53" s="74">
        <v>9247</v>
      </c>
      <c r="C53" s="193" t="s">
        <v>1275</v>
      </c>
      <c r="D53" s="102"/>
      <c r="E53" s="42"/>
      <c r="F53" s="38"/>
      <c r="G53" s="38"/>
      <c r="H53" s="42"/>
      <c r="I53" s="115"/>
      <c r="J53" s="41"/>
      <c r="K53" s="8"/>
      <c r="L53" s="42"/>
      <c r="M53" s="1"/>
      <c r="N53" s="41"/>
      <c r="O53" s="197"/>
      <c r="P53" s="243"/>
      <c r="Q53" s="196"/>
      <c r="R53" s="195"/>
      <c r="S53" s="194"/>
      <c r="T53" s="242" t="s">
        <v>534</v>
      </c>
      <c r="U53" s="75" t="s">
        <v>386</v>
      </c>
      <c r="V53" s="124">
        <v>0.95</v>
      </c>
      <c r="W53" s="125"/>
      <c r="X53" s="125"/>
      <c r="Y53" s="125"/>
      <c r="Z53" s="79">
        <f>ROUND(ROUND(ROUND(ROUND(F9*J33,0)*N44,0)*S52,0)*V53,0)</f>
        <v>182</v>
      </c>
      <c r="AA53" s="11"/>
    </row>
    <row r="54" spans="1:27" ht="17.2" customHeight="1" x14ac:dyDescent="0.3">
      <c r="A54" s="73">
        <v>41</v>
      </c>
      <c r="B54" s="74">
        <v>9248</v>
      </c>
      <c r="C54" s="193" t="s">
        <v>1274</v>
      </c>
      <c r="D54" s="176"/>
      <c r="E54" s="40"/>
      <c r="F54" s="57"/>
      <c r="G54" s="57"/>
      <c r="H54" s="40"/>
      <c r="I54" s="27"/>
      <c r="J54" s="20"/>
      <c r="K54" s="8"/>
      <c r="L54" s="40"/>
      <c r="M54" s="4"/>
      <c r="N54" s="20"/>
      <c r="O54" s="192"/>
      <c r="P54" s="244"/>
      <c r="Q54" s="191"/>
      <c r="R54" s="190"/>
      <c r="S54" s="189"/>
      <c r="T54" s="244"/>
      <c r="U54" s="76"/>
      <c r="V54" s="123"/>
      <c r="W54" s="188" t="s">
        <v>388</v>
      </c>
      <c r="X54" s="77">
        <v>5</v>
      </c>
      <c r="Y54" s="187" t="s">
        <v>436</v>
      </c>
      <c r="Z54" s="79">
        <f>ROUND(ROUND(ROUND(ROUND(F9*J33,0)*N44,0)*S52,0)*V53,0)-X54</f>
        <v>177</v>
      </c>
      <c r="AA54" s="11"/>
    </row>
    <row r="55" spans="1:27" ht="17.2" customHeight="1" x14ac:dyDescent="0.3">
      <c r="A55" s="7">
        <v>41</v>
      </c>
      <c r="B55" s="9">
        <v>9249</v>
      </c>
      <c r="C55" s="6" t="s">
        <v>1273</v>
      </c>
      <c r="D55" s="176"/>
      <c r="E55" s="212" t="s">
        <v>802</v>
      </c>
      <c r="F55" s="33"/>
      <c r="G55" s="33"/>
      <c r="H55" s="44"/>
      <c r="I55" s="53"/>
      <c r="J55" s="60"/>
      <c r="K55" s="142"/>
      <c r="L55" s="238" t="s">
        <v>1125</v>
      </c>
      <c r="M55" s="181"/>
      <c r="N55" s="180"/>
      <c r="O55" s="1"/>
      <c r="P55" s="1"/>
      <c r="Q55" s="1"/>
      <c r="R55" s="1"/>
      <c r="S55" s="41"/>
      <c r="T55" s="44"/>
      <c r="U55" s="47"/>
      <c r="V55" s="147"/>
      <c r="W55" s="48"/>
      <c r="X55" s="48"/>
      <c r="Y55" s="48"/>
      <c r="Z55" s="66">
        <f>ROUND(F57*N56,0)</f>
        <v>497</v>
      </c>
      <c r="AA55" s="11"/>
    </row>
    <row r="56" spans="1:27" ht="17.2" customHeight="1" x14ac:dyDescent="0.3">
      <c r="A56" s="7">
        <v>41</v>
      </c>
      <c r="B56" s="9">
        <v>9250</v>
      </c>
      <c r="C56" s="6" t="s">
        <v>1272</v>
      </c>
      <c r="D56" s="176"/>
      <c r="E56" s="213"/>
      <c r="F56" s="1"/>
      <c r="G56" s="1"/>
      <c r="H56" s="42"/>
      <c r="I56" s="107"/>
      <c r="J56" s="54"/>
      <c r="K56" s="142"/>
      <c r="L56" s="239"/>
      <c r="M56" s="108" t="s">
        <v>386</v>
      </c>
      <c r="N56" s="116">
        <v>0.7</v>
      </c>
      <c r="O56" s="1"/>
      <c r="P56" s="1"/>
      <c r="Q56" s="1"/>
      <c r="R56" s="1"/>
      <c r="S56" s="41"/>
      <c r="T56" s="40"/>
      <c r="U56" s="94"/>
      <c r="V56" s="114"/>
      <c r="W56" s="172" t="s">
        <v>388</v>
      </c>
      <c r="X56" s="50">
        <v>5</v>
      </c>
      <c r="Y56" s="143" t="s">
        <v>436</v>
      </c>
      <c r="Z56" s="66">
        <f>ROUND(F57*N56,0)-X56</f>
        <v>492</v>
      </c>
      <c r="AA56" s="11"/>
    </row>
    <row r="57" spans="1:27" ht="17.2" customHeight="1" x14ac:dyDescent="0.3">
      <c r="A57" s="7">
        <v>41</v>
      </c>
      <c r="B57" s="9">
        <v>9251</v>
      </c>
      <c r="C57" s="6" t="s">
        <v>1271</v>
      </c>
      <c r="D57" s="176"/>
      <c r="E57" s="213"/>
      <c r="F57" s="112">
        <f>'12自立訓練(機能・基本)'!F33</f>
        <v>710</v>
      </c>
      <c r="G57" s="1" t="s">
        <v>15</v>
      </c>
      <c r="H57" s="42"/>
      <c r="I57" s="107"/>
      <c r="J57" s="54"/>
      <c r="K57" s="142"/>
      <c r="L57" s="239"/>
      <c r="M57" s="133"/>
      <c r="N57" s="135"/>
      <c r="O57" s="1"/>
      <c r="P57" s="1"/>
      <c r="Q57" s="1"/>
      <c r="R57" s="1"/>
      <c r="S57" s="41"/>
      <c r="T57" s="212" t="s">
        <v>534</v>
      </c>
      <c r="U57" s="47" t="s">
        <v>446</v>
      </c>
      <c r="V57" s="120">
        <v>0.95</v>
      </c>
      <c r="W57" s="48"/>
      <c r="X57" s="48"/>
      <c r="Y57" s="48"/>
      <c r="Z57" s="66">
        <f>ROUND(ROUND(F57*N56,0)*V57,0)</f>
        <v>472</v>
      </c>
      <c r="AA57" s="11"/>
    </row>
    <row r="58" spans="1:27" ht="17.2" customHeight="1" x14ac:dyDescent="0.3">
      <c r="A58" s="7">
        <v>41</v>
      </c>
      <c r="B58" s="9">
        <v>9252</v>
      </c>
      <c r="C58" s="6" t="s">
        <v>1270</v>
      </c>
      <c r="D58" s="176"/>
      <c r="E58" s="42"/>
      <c r="F58" s="1"/>
      <c r="G58" s="1"/>
      <c r="H58" s="42"/>
      <c r="I58" s="107"/>
      <c r="J58" s="54"/>
      <c r="K58" s="142"/>
      <c r="L58" s="133"/>
      <c r="M58" s="133"/>
      <c r="N58" s="135"/>
      <c r="O58" s="4"/>
      <c r="P58" s="4"/>
      <c r="Q58" s="4"/>
      <c r="R58" s="4"/>
      <c r="S58" s="20"/>
      <c r="T58" s="223"/>
      <c r="U58" s="57"/>
      <c r="V58" s="61"/>
      <c r="W58" s="172" t="s">
        <v>388</v>
      </c>
      <c r="X58" s="50">
        <v>5</v>
      </c>
      <c r="Y58" s="143" t="s">
        <v>436</v>
      </c>
      <c r="Z58" s="66">
        <f>ROUND(ROUND(F57*N56,0)*V57,0)-X58</f>
        <v>467</v>
      </c>
      <c r="AA58" s="11"/>
    </row>
    <row r="59" spans="1:27" ht="17.2" customHeight="1" x14ac:dyDescent="0.3">
      <c r="A59" s="73">
        <v>41</v>
      </c>
      <c r="B59" s="74">
        <v>9253</v>
      </c>
      <c r="C59" s="193" t="s">
        <v>1269</v>
      </c>
      <c r="D59" s="176"/>
      <c r="E59" s="42"/>
      <c r="F59" s="38"/>
      <c r="G59" s="38"/>
      <c r="H59" s="42"/>
      <c r="I59" s="115"/>
      <c r="J59" s="41"/>
      <c r="K59" s="8"/>
      <c r="L59" s="1"/>
      <c r="M59" s="1"/>
      <c r="N59" s="41"/>
      <c r="O59" s="240" t="s">
        <v>541</v>
      </c>
      <c r="P59" s="242" t="s">
        <v>404</v>
      </c>
      <c r="Q59" s="202"/>
      <c r="R59" s="75"/>
      <c r="S59" s="198"/>
      <c r="T59" s="201"/>
      <c r="U59" s="75"/>
      <c r="V59" s="124"/>
      <c r="W59" s="122"/>
      <c r="X59" s="122"/>
      <c r="Y59" s="122"/>
      <c r="Z59" s="78">
        <f>ROUND(ROUND(F57*N56,0)*S60,0)</f>
        <v>348</v>
      </c>
      <c r="AA59" s="11"/>
    </row>
    <row r="60" spans="1:27" ht="17.2" customHeight="1" x14ac:dyDescent="0.3">
      <c r="A60" s="73">
        <v>41</v>
      </c>
      <c r="B60" s="74">
        <v>9254</v>
      </c>
      <c r="C60" s="193" t="s">
        <v>1268</v>
      </c>
      <c r="D60" s="176"/>
      <c r="E60" s="42"/>
      <c r="F60" s="38"/>
      <c r="G60" s="38"/>
      <c r="H60" s="42"/>
      <c r="I60" s="115"/>
      <c r="J60" s="41"/>
      <c r="K60" s="8"/>
      <c r="L60" s="1"/>
      <c r="M60" s="1"/>
      <c r="N60" s="41"/>
      <c r="O60" s="241"/>
      <c r="P60" s="243"/>
      <c r="Q60" s="196"/>
      <c r="R60" s="195" t="s">
        <v>446</v>
      </c>
      <c r="S60" s="194">
        <v>0.7</v>
      </c>
      <c r="T60" s="191"/>
      <c r="U60" s="76"/>
      <c r="V60" s="123"/>
      <c r="W60" s="199" t="s">
        <v>388</v>
      </c>
      <c r="X60" s="75">
        <v>5</v>
      </c>
      <c r="Y60" s="198" t="s">
        <v>436</v>
      </c>
      <c r="Z60" s="78">
        <f>ROUND(ROUND(F57*N56,0)*S60,0)-X60</f>
        <v>343</v>
      </c>
      <c r="AA60" s="11"/>
    </row>
    <row r="61" spans="1:27" ht="17.2" customHeight="1" x14ac:dyDescent="0.3">
      <c r="A61" s="73">
        <v>41</v>
      </c>
      <c r="B61" s="74">
        <v>9255</v>
      </c>
      <c r="C61" s="193" t="s">
        <v>1267</v>
      </c>
      <c r="D61" s="176"/>
      <c r="E61" s="42"/>
      <c r="F61" s="38"/>
      <c r="G61" s="38"/>
      <c r="H61" s="42"/>
      <c r="I61" s="115"/>
      <c r="J61" s="41"/>
      <c r="K61" s="8"/>
      <c r="L61" s="1"/>
      <c r="M61" s="1"/>
      <c r="N61" s="41"/>
      <c r="O61" s="241"/>
      <c r="P61" s="243"/>
      <c r="Q61" s="196"/>
      <c r="R61" s="195"/>
      <c r="S61" s="194"/>
      <c r="T61" s="242" t="s">
        <v>534</v>
      </c>
      <c r="U61" s="75" t="s">
        <v>446</v>
      </c>
      <c r="V61" s="124">
        <v>0.95</v>
      </c>
      <c r="W61" s="125"/>
      <c r="X61" s="125"/>
      <c r="Y61" s="125"/>
      <c r="Z61" s="79">
        <f>ROUND(ROUND(ROUND(F57*N56,0)*S60,0)*V61,0)</f>
        <v>331</v>
      </c>
      <c r="AA61" s="11"/>
    </row>
    <row r="62" spans="1:27" ht="17.2" customHeight="1" x14ac:dyDescent="0.3">
      <c r="A62" s="73">
        <v>41</v>
      </c>
      <c r="B62" s="74">
        <v>9256</v>
      </c>
      <c r="C62" s="193" t="s">
        <v>1266</v>
      </c>
      <c r="D62" s="176"/>
      <c r="E62" s="42"/>
      <c r="F62" s="38"/>
      <c r="G62" s="38"/>
      <c r="H62" s="42"/>
      <c r="I62" s="115"/>
      <c r="J62" s="41"/>
      <c r="K62" s="8"/>
      <c r="L62" s="1"/>
      <c r="M62" s="1"/>
      <c r="N62" s="41"/>
      <c r="O62" s="241"/>
      <c r="P62" s="244"/>
      <c r="Q62" s="196"/>
      <c r="R62" s="190"/>
      <c r="S62" s="189"/>
      <c r="T62" s="244"/>
      <c r="U62" s="76"/>
      <c r="V62" s="123"/>
      <c r="W62" s="188" t="s">
        <v>388</v>
      </c>
      <c r="X62" s="77">
        <v>5</v>
      </c>
      <c r="Y62" s="187" t="s">
        <v>436</v>
      </c>
      <c r="Z62" s="79">
        <f>ROUND(ROUND(ROUND(F57*N56,0)*S60,0)*V61,0)-X62</f>
        <v>326</v>
      </c>
      <c r="AA62" s="11"/>
    </row>
    <row r="63" spans="1:27" ht="17.2" customHeight="1" x14ac:dyDescent="0.3">
      <c r="A63" s="73">
        <v>41</v>
      </c>
      <c r="B63" s="74">
        <v>9257</v>
      </c>
      <c r="C63" s="193" t="s">
        <v>1265</v>
      </c>
      <c r="D63" s="176"/>
      <c r="E63" s="42"/>
      <c r="F63" s="38"/>
      <c r="G63" s="38"/>
      <c r="H63" s="42"/>
      <c r="I63" s="115"/>
      <c r="J63" s="41"/>
      <c r="K63" s="8"/>
      <c r="L63" s="1"/>
      <c r="M63" s="1"/>
      <c r="N63" s="41"/>
      <c r="O63" s="197"/>
      <c r="P63" s="242" t="s">
        <v>403</v>
      </c>
      <c r="Q63" s="202"/>
      <c r="R63" s="75"/>
      <c r="S63" s="198"/>
      <c r="T63" s="201"/>
      <c r="U63" s="75"/>
      <c r="V63" s="124"/>
      <c r="W63" s="122"/>
      <c r="X63" s="122"/>
      <c r="Y63" s="122"/>
      <c r="Z63" s="78">
        <f>ROUND(ROUND(F57*N56,0)*S64,0)</f>
        <v>249</v>
      </c>
      <c r="AA63" s="11"/>
    </row>
    <row r="64" spans="1:27" ht="17.2" customHeight="1" x14ac:dyDescent="0.3">
      <c r="A64" s="73">
        <v>41</v>
      </c>
      <c r="B64" s="74">
        <v>9258</v>
      </c>
      <c r="C64" s="193" t="s">
        <v>1264</v>
      </c>
      <c r="D64" s="176"/>
      <c r="E64" s="42"/>
      <c r="F64" s="38"/>
      <c r="G64" s="38"/>
      <c r="H64" s="42"/>
      <c r="I64" s="115"/>
      <c r="J64" s="41"/>
      <c r="K64" s="8"/>
      <c r="L64" s="1"/>
      <c r="M64" s="1"/>
      <c r="N64" s="41"/>
      <c r="O64" s="197"/>
      <c r="P64" s="243"/>
      <c r="Q64" s="196"/>
      <c r="R64" s="195" t="s">
        <v>446</v>
      </c>
      <c r="S64" s="194">
        <v>0.5</v>
      </c>
      <c r="T64" s="200"/>
      <c r="U64" s="76"/>
      <c r="V64" s="123"/>
      <c r="W64" s="199" t="s">
        <v>388</v>
      </c>
      <c r="X64" s="75">
        <v>5</v>
      </c>
      <c r="Y64" s="198" t="s">
        <v>436</v>
      </c>
      <c r="Z64" s="78">
        <f>ROUND(ROUND(F57*N56,0)*S64,0)-X64</f>
        <v>244</v>
      </c>
      <c r="AA64" s="11"/>
    </row>
    <row r="65" spans="1:27" ht="17.2" customHeight="1" x14ac:dyDescent="0.3">
      <c r="A65" s="73">
        <v>41</v>
      </c>
      <c r="B65" s="74">
        <v>9259</v>
      </c>
      <c r="C65" s="193" t="s">
        <v>1263</v>
      </c>
      <c r="D65" s="176"/>
      <c r="E65" s="42"/>
      <c r="F65" s="38"/>
      <c r="G65" s="38"/>
      <c r="H65" s="42"/>
      <c r="I65" s="115"/>
      <c r="J65" s="41"/>
      <c r="K65" s="8"/>
      <c r="L65" s="1"/>
      <c r="M65" s="1"/>
      <c r="N65" s="41"/>
      <c r="O65" s="197"/>
      <c r="P65" s="243"/>
      <c r="Q65" s="196"/>
      <c r="R65" s="195"/>
      <c r="S65" s="194"/>
      <c r="T65" s="242" t="s">
        <v>534</v>
      </c>
      <c r="U65" s="75" t="s">
        <v>446</v>
      </c>
      <c r="V65" s="124">
        <v>0.95</v>
      </c>
      <c r="W65" s="125"/>
      <c r="X65" s="125"/>
      <c r="Y65" s="125"/>
      <c r="Z65" s="79">
        <f>ROUND(ROUND(ROUND(F57*N56,0)*S64,0)*V65,0)</f>
        <v>237</v>
      </c>
      <c r="AA65" s="11"/>
    </row>
    <row r="66" spans="1:27" ht="17.2" customHeight="1" x14ac:dyDescent="0.3">
      <c r="A66" s="73">
        <v>41</v>
      </c>
      <c r="B66" s="74">
        <v>9260</v>
      </c>
      <c r="C66" s="193" t="s">
        <v>1262</v>
      </c>
      <c r="D66" s="176"/>
      <c r="E66" s="42"/>
      <c r="F66" s="107"/>
      <c r="G66" s="38"/>
      <c r="H66" s="42"/>
      <c r="I66" s="115"/>
      <c r="J66" s="41"/>
      <c r="K66" s="8"/>
      <c r="L66" s="1"/>
      <c r="M66" s="1"/>
      <c r="N66" s="41"/>
      <c r="O66" s="192"/>
      <c r="P66" s="244"/>
      <c r="Q66" s="191"/>
      <c r="R66" s="190"/>
      <c r="S66" s="189"/>
      <c r="T66" s="244"/>
      <c r="U66" s="76"/>
      <c r="V66" s="123"/>
      <c r="W66" s="188" t="s">
        <v>388</v>
      </c>
      <c r="X66" s="77">
        <v>5</v>
      </c>
      <c r="Y66" s="187" t="s">
        <v>436</v>
      </c>
      <c r="Z66" s="79">
        <f>ROUND(ROUND(ROUND(F57*N56,0)*S64,0)*V65,0)-X66</f>
        <v>232</v>
      </c>
      <c r="AA66" s="11"/>
    </row>
    <row r="67" spans="1:27" ht="17.2" customHeight="1" x14ac:dyDescent="0.3">
      <c r="A67" s="7">
        <v>41</v>
      </c>
      <c r="B67" s="9">
        <v>9261</v>
      </c>
      <c r="C67" s="6" t="s">
        <v>1261</v>
      </c>
      <c r="D67" s="102"/>
      <c r="E67" s="42"/>
      <c r="H67" s="42"/>
      <c r="I67" s="107"/>
      <c r="J67" s="54"/>
      <c r="K67" s="8"/>
      <c r="L67" s="238" t="s">
        <v>1235</v>
      </c>
      <c r="M67" s="184"/>
      <c r="N67" s="183"/>
      <c r="O67" s="1"/>
      <c r="P67" s="1"/>
      <c r="Q67" s="1"/>
      <c r="R67" s="1"/>
      <c r="S67" s="45"/>
      <c r="T67" s="44"/>
      <c r="U67" s="47"/>
      <c r="V67" s="147"/>
      <c r="W67" s="48"/>
      <c r="X67" s="48"/>
      <c r="Y67" s="48"/>
      <c r="Z67" s="66">
        <f>ROUND(F57*N68,0)</f>
        <v>355</v>
      </c>
      <c r="AA67" s="11"/>
    </row>
    <row r="68" spans="1:27" ht="17.2" customHeight="1" x14ac:dyDescent="0.3">
      <c r="A68" s="7">
        <v>41</v>
      </c>
      <c r="B68" s="9">
        <v>9262</v>
      </c>
      <c r="C68" s="6" t="s">
        <v>1260</v>
      </c>
      <c r="D68" s="102"/>
      <c r="E68" s="42"/>
      <c r="F68" s="115"/>
      <c r="G68" s="1"/>
      <c r="H68" s="42"/>
      <c r="I68" s="107"/>
      <c r="J68" s="54"/>
      <c r="K68" s="142"/>
      <c r="L68" s="239"/>
      <c r="M68" s="108" t="s">
        <v>446</v>
      </c>
      <c r="N68" s="56">
        <v>0.5</v>
      </c>
      <c r="O68" s="1"/>
      <c r="P68" s="1"/>
      <c r="Q68" s="1"/>
      <c r="R68" s="1"/>
      <c r="S68" s="41"/>
      <c r="T68" s="40"/>
      <c r="U68" s="94"/>
      <c r="V68" s="114"/>
      <c r="W68" s="172" t="s">
        <v>388</v>
      </c>
      <c r="X68" s="50">
        <v>5</v>
      </c>
      <c r="Y68" s="143" t="s">
        <v>436</v>
      </c>
      <c r="Z68" s="66">
        <f>ROUND(F57*N68,0)-X68</f>
        <v>350</v>
      </c>
      <c r="AA68" s="11"/>
    </row>
    <row r="69" spans="1:27" ht="17.2" customHeight="1" x14ac:dyDescent="0.3">
      <c r="A69" s="7">
        <v>41</v>
      </c>
      <c r="B69" s="9">
        <v>9263</v>
      </c>
      <c r="C69" s="6" t="s">
        <v>1259</v>
      </c>
      <c r="D69" s="102"/>
      <c r="E69" s="42"/>
      <c r="F69" s="115"/>
      <c r="G69" s="1"/>
      <c r="H69" s="42"/>
      <c r="I69" s="107"/>
      <c r="J69" s="54"/>
      <c r="K69" s="142"/>
      <c r="L69" s="239"/>
      <c r="M69" s="133"/>
      <c r="N69" s="135"/>
      <c r="O69" s="1"/>
      <c r="P69" s="1"/>
      <c r="Q69" s="1"/>
      <c r="R69" s="1"/>
      <c r="S69" s="41"/>
      <c r="T69" s="212" t="s">
        <v>534</v>
      </c>
      <c r="U69" s="47" t="s">
        <v>446</v>
      </c>
      <c r="V69" s="120">
        <v>0.95</v>
      </c>
      <c r="W69" s="48"/>
      <c r="X69" s="48"/>
      <c r="Y69" s="48"/>
      <c r="Z69" s="66">
        <f>ROUND(ROUND(F57*N68,0)*V69,0)</f>
        <v>337</v>
      </c>
      <c r="AA69" s="11"/>
    </row>
    <row r="70" spans="1:27" ht="17.2" customHeight="1" x14ac:dyDescent="0.3">
      <c r="A70" s="7">
        <v>41</v>
      </c>
      <c r="B70" s="9">
        <v>9264</v>
      </c>
      <c r="C70" s="6" t="s">
        <v>1258</v>
      </c>
      <c r="D70" s="102"/>
      <c r="E70" s="42"/>
      <c r="F70" s="115"/>
      <c r="G70" s="1"/>
      <c r="H70" s="42"/>
      <c r="I70" s="107"/>
      <c r="J70" s="54"/>
      <c r="K70" s="142"/>
      <c r="L70" s="139"/>
      <c r="M70" s="133"/>
      <c r="N70" s="135"/>
      <c r="O70" s="4"/>
      <c r="P70" s="4"/>
      <c r="Q70" s="4"/>
      <c r="R70" s="4"/>
      <c r="S70" s="20"/>
      <c r="T70" s="223"/>
      <c r="U70" s="57"/>
      <c r="V70" s="61"/>
      <c r="W70" s="172" t="s">
        <v>388</v>
      </c>
      <c r="X70" s="50">
        <v>5</v>
      </c>
      <c r="Y70" s="143" t="s">
        <v>436</v>
      </c>
      <c r="Z70" s="66">
        <f>ROUND(ROUND(F57*N68,0)*V69,0)-X70</f>
        <v>332</v>
      </c>
      <c r="AA70" s="11"/>
    </row>
    <row r="71" spans="1:27" ht="17.2" customHeight="1" x14ac:dyDescent="0.3">
      <c r="A71" s="73">
        <v>41</v>
      </c>
      <c r="B71" s="74">
        <v>9265</v>
      </c>
      <c r="C71" s="193" t="s">
        <v>1257</v>
      </c>
      <c r="D71" s="102"/>
      <c r="E71" s="42"/>
      <c r="F71" s="115"/>
      <c r="G71" s="38"/>
      <c r="H71" s="42"/>
      <c r="I71" s="115"/>
      <c r="J71" s="41"/>
      <c r="K71" s="8"/>
      <c r="L71" s="42"/>
      <c r="M71" s="1"/>
      <c r="N71" s="41"/>
      <c r="O71" s="240" t="s">
        <v>541</v>
      </c>
      <c r="P71" s="242" t="s">
        <v>404</v>
      </c>
      <c r="Q71" s="202"/>
      <c r="R71" s="75"/>
      <c r="S71" s="198"/>
      <c r="T71" s="201"/>
      <c r="U71" s="75"/>
      <c r="V71" s="124"/>
      <c r="W71" s="122"/>
      <c r="X71" s="122"/>
      <c r="Y71" s="122"/>
      <c r="Z71" s="78">
        <f>ROUND(ROUND(F57*N68,0)*S72,0)</f>
        <v>249</v>
      </c>
      <c r="AA71" s="11"/>
    </row>
    <row r="72" spans="1:27" ht="17.2" customHeight="1" x14ac:dyDescent="0.3">
      <c r="A72" s="73">
        <v>41</v>
      </c>
      <c r="B72" s="74">
        <v>9266</v>
      </c>
      <c r="C72" s="193" t="s">
        <v>1256</v>
      </c>
      <c r="D72" s="102"/>
      <c r="E72" s="42"/>
      <c r="F72" s="115"/>
      <c r="G72" s="38"/>
      <c r="H72" s="42"/>
      <c r="I72" s="115"/>
      <c r="J72" s="41"/>
      <c r="K72" s="8"/>
      <c r="L72" s="42"/>
      <c r="M72" s="1"/>
      <c r="N72" s="41"/>
      <c r="O72" s="241"/>
      <c r="P72" s="243"/>
      <c r="Q72" s="196"/>
      <c r="R72" s="195" t="s">
        <v>446</v>
      </c>
      <c r="S72" s="194">
        <v>0.7</v>
      </c>
      <c r="T72" s="200"/>
      <c r="U72" s="76"/>
      <c r="V72" s="123"/>
      <c r="W72" s="199" t="s">
        <v>388</v>
      </c>
      <c r="X72" s="75">
        <v>5</v>
      </c>
      <c r="Y72" s="198" t="s">
        <v>436</v>
      </c>
      <c r="Z72" s="78">
        <f>ROUND(ROUND(F57*N68,0)*S72,0)-X72</f>
        <v>244</v>
      </c>
      <c r="AA72" s="11"/>
    </row>
    <row r="73" spans="1:27" ht="17.2" customHeight="1" x14ac:dyDescent="0.3">
      <c r="A73" s="73">
        <v>41</v>
      </c>
      <c r="B73" s="74">
        <v>9267</v>
      </c>
      <c r="C73" s="193" t="s">
        <v>1255</v>
      </c>
      <c r="D73" s="102"/>
      <c r="E73" s="42"/>
      <c r="F73" s="115"/>
      <c r="G73" s="38"/>
      <c r="H73" s="42"/>
      <c r="I73" s="115"/>
      <c r="J73" s="41"/>
      <c r="K73" s="8"/>
      <c r="L73" s="42"/>
      <c r="M73" s="1"/>
      <c r="N73" s="41"/>
      <c r="O73" s="241"/>
      <c r="P73" s="243"/>
      <c r="Q73" s="196"/>
      <c r="R73" s="195"/>
      <c r="S73" s="194"/>
      <c r="T73" s="242" t="s">
        <v>534</v>
      </c>
      <c r="U73" s="75" t="s">
        <v>446</v>
      </c>
      <c r="V73" s="124">
        <v>0.95</v>
      </c>
      <c r="W73" s="125"/>
      <c r="X73" s="125"/>
      <c r="Y73" s="125"/>
      <c r="Z73" s="79">
        <f>ROUND(ROUND(ROUND(F57*N68,0)*S72,0)*V73,0)</f>
        <v>237</v>
      </c>
      <c r="AA73" s="11"/>
    </row>
    <row r="74" spans="1:27" ht="17.2" customHeight="1" x14ac:dyDescent="0.3">
      <c r="A74" s="73">
        <v>41</v>
      </c>
      <c r="B74" s="74">
        <v>9268</v>
      </c>
      <c r="C74" s="193" t="s">
        <v>1254</v>
      </c>
      <c r="D74" s="102"/>
      <c r="E74" s="42"/>
      <c r="F74" s="115"/>
      <c r="G74" s="38"/>
      <c r="H74" s="42"/>
      <c r="I74" s="115"/>
      <c r="J74" s="41"/>
      <c r="K74" s="8"/>
      <c r="L74" s="42"/>
      <c r="M74" s="1"/>
      <c r="N74" s="41"/>
      <c r="O74" s="241"/>
      <c r="P74" s="244"/>
      <c r="Q74" s="196"/>
      <c r="R74" s="190"/>
      <c r="S74" s="189"/>
      <c r="T74" s="244"/>
      <c r="U74" s="76"/>
      <c r="V74" s="123"/>
      <c r="W74" s="188" t="s">
        <v>388</v>
      </c>
      <c r="X74" s="77">
        <v>5</v>
      </c>
      <c r="Y74" s="187" t="s">
        <v>436</v>
      </c>
      <c r="Z74" s="79">
        <f>ROUND(ROUND(ROUND(F57*N68,0)*S72,0)*V73,0)-X74</f>
        <v>232</v>
      </c>
      <c r="AA74" s="11"/>
    </row>
    <row r="75" spans="1:27" ht="17.2" customHeight="1" x14ac:dyDescent="0.3">
      <c r="A75" s="73">
        <v>41</v>
      </c>
      <c r="B75" s="74">
        <v>9269</v>
      </c>
      <c r="C75" s="193" t="s">
        <v>1253</v>
      </c>
      <c r="D75" s="102"/>
      <c r="E75" s="42"/>
      <c r="F75" s="115"/>
      <c r="G75" s="38"/>
      <c r="H75" s="42"/>
      <c r="I75" s="115"/>
      <c r="J75" s="41"/>
      <c r="K75" s="8"/>
      <c r="L75" s="42"/>
      <c r="M75" s="1"/>
      <c r="N75" s="41"/>
      <c r="O75" s="197"/>
      <c r="P75" s="242" t="s">
        <v>403</v>
      </c>
      <c r="Q75" s="202"/>
      <c r="R75" s="75"/>
      <c r="S75" s="198"/>
      <c r="T75" s="201"/>
      <c r="U75" s="75"/>
      <c r="V75" s="124"/>
      <c r="W75" s="122"/>
      <c r="X75" s="122"/>
      <c r="Y75" s="122"/>
      <c r="Z75" s="78">
        <f>ROUND(ROUND(F57*N68,0)*S76,0)</f>
        <v>178</v>
      </c>
      <c r="AA75" s="11"/>
    </row>
    <row r="76" spans="1:27" ht="17.2" customHeight="1" x14ac:dyDescent="0.3">
      <c r="A76" s="73">
        <v>41</v>
      </c>
      <c r="B76" s="74">
        <v>9270</v>
      </c>
      <c r="C76" s="193" t="s">
        <v>1252</v>
      </c>
      <c r="D76" s="102"/>
      <c r="E76" s="42"/>
      <c r="F76" s="115"/>
      <c r="G76" s="38"/>
      <c r="H76" s="42"/>
      <c r="I76" s="115"/>
      <c r="J76" s="41"/>
      <c r="K76" s="8"/>
      <c r="L76" s="42"/>
      <c r="M76" s="1"/>
      <c r="N76" s="41"/>
      <c r="O76" s="197"/>
      <c r="P76" s="243"/>
      <c r="Q76" s="196"/>
      <c r="R76" s="195" t="s">
        <v>446</v>
      </c>
      <c r="S76" s="194">
        <v>0.5</v>
      </c>
      <c r="T76" s="200"/>
      <c r="U76" s="76"/>
      <c r="V76" s="123"/>
      <c r="W76" s="199" t="s">
        <v>388</v>
      </c>
      <c r="X76" s="75">
        <v>5</v>
      </c>
      <c r="Y76" s="198" t="s">
        <v>436</v>
      </c>
      <c r="Z76" s="78">
        <f>ROUND(ROUND(F57*N68,0)*S76,0)-X76</f>
        <v>173</v>
      </c>
      <c r="AA76" s="11"/>
    </row>
    <row r="77" spans="1:27" ht="17.2" customHeight="1" x14ac:dyDescent="0.3">
      <c r="A77" s="73">
        <v>41</v>
      </c>
      <c r="B77" s="74">
        <v>9271</v>
      </c>
      <c r="C77" s="193" t="s">
        <v>1251</v>
      </c>
      <c r="D77" s="102"/>
      <c r="E77" s="42"/>
      <c r="F77" s="115"/>
      <c r="G77" s="38"/>
      <c r="H77" s="42"/>
      <c r="I77" s="115"/>
      <c r="J77" s="41"/>
      <c r="K77" s="8"/>
      <c r="L77" s="42"/>
      <c r="M77" s="1"/>
      <c r="N77" s="41"/>
      <c r="O77" s="197"/>
      <c r="P77" s="243"/>
      <c r="Q77" s="196"/>
      <c r="R77" s="195"/>
      <c r="S77" s="194"/>
      <c r="T77" s="242" t="s">
        <v>534</v>
      </c>
      <c r="U77" s="75" t="s">
        <v>446</v>
      </c>
      <c r="V77" s="124">
        <v>0.95</v>
      </c>
      <c r="W77" s="125"/>
      <c r="X77" s="125"/>
      <c r="Y77" s="125"/>
      <c r="Z77" s="79">
        <f>ROUND(ROUND(ROUND(F57*N68,0)*S76,0)*V77,0)</f>
        <v>169</v>
      </c>
      <c r="AA77" s="11"/>
    </row>
    <row r="78" spans="1:27" ht="17.2" customHeight="1" x14ac:dyDescent="0.3">
      <c r="A78" s="73">
        <v>41</v>
      </c>
      <c r="B78" s="74">
        <v>9272</v>
      </c>
      <c r="C78" s="193" t="s">
        <v>1250</v>
      </c>
      <c r="D78" s="102"/>
      <c r="E78" s="42"/>
      <c r="F78" s="115"/>
      <c r="G78" s="54"/>
      <c r="H78" s="40"/>
      <c r="I78" s="27"/>
      <c r="J78" s="20"/>
      <c r="K78" s="8"/>
      <c r="L78" s="40"/>
      <c r="M78" s="4"/>
      <c r="N78" s="20"/>
      <c r="O78" s="192"/>
      <c r="P78" s="244"/>
      <c r="Q78" s="191"/>
      <c r="R78" s="190"/>
      <c r="S78" s="189"/>
      <c r="T78" s="244"/>
      <c r="U78" s="76"/>
      <c r="V78" s="123"/>
      <c r="W78" s="188" t="s">
        <v>388</v>
      </c>
      <c r="X78" s="77">
        <v>5</v>
      </c>
      <c r="Y78" s="187" t="s">
        <v>436</v>
      </c>
      <c r="Z78" s="79">
        <f>ROUND(ROUND(ROUND(F57*N68,0)*S76,0)*V77,0)-X78</f>
        <v>164</v>
      </c>
      <c r="AA78" s="11"/>
    </row>
    <row r="79" spans="1:27" ht="17.2" customHeight="1" x14ac:dyDescent="0.3">
      <c r="A79" s="31">
        <v>41</v>
      </c>
      <c r="B79" s="9">
        <v>9273</v>
      </c>
      <c r="C79" s="6" t="s">
        <v>1249</v>
      </c>
      <c r="D79" s="176"/>
      <c r="E79" s="42"/>
      <c r="H79" s="218" t="s">
        <v>528</v>
      </c>
      <c r="I79" s="107"/>
      <c r="J79" s="54"/>
      <c r="K79" s="142"/>
      <c r="L79" s="238" t="s">
        <v>1248</v>
      </c>
      <c r="M79" s="181"/>
      <c r="N79" s="180"/>
      <c r="O79" s="1"/>
      <c r="P79" s="1"/>
      <c r="Q79" s="1"/>
      <c r="R79" s="1"/>
      <c r="S79" s="41"/>
      <c r="T79" s="44"/>
      <c r="U79" s="47"/>
      <c r="V79" s="147"/>
      <c r="W79" s="48"/>
      <c r="X79" s="48"/>
      <c r="Y79" s="48"/>
      <c r="Z79" s="66">
        <f>ROUND(ROUND(F57*J81,0)*N80,0)</f>
        <v>480</v>
      </c>
      <c r="AA79" s="11"/>
    </row>
    <row r="80" spans="1:27" ht="17.2" customHeight="1" x14ac:dyDescent="0.3">
      <c r="A80" s="7">
        <v>41</v>
      </c>
      <c r="B80" s="9">
        <v>9274</v>
      </c>
      <c r="C80" s="6" t="s">
        <v>1247</v>
      </c>
      <c r="D80" s="176"/>
      <c r="E80" s="42"/>
      <c r="F80" s="1"/>
      <c r="G80" s="1"/>
      <c r="H80" s="219"/>
      <c r="I80" s="107"/>
      <c r="J80" s="54"/>
      <c r="K80" s="142"/>
      <c r="L80" s="239"/>
      <c r="M80" s="108" t="s">
        <v>446</v>
      </c>
      <c r="N80" s="116">
        <v>0.7</v>
      </c>
      <c r="O80" s="1"/>
      <c r="P80" s="1"/>
      <c r="Q80" s="1"/>
      <c r="R80" s="1"/>
      <c r="S80" s="41"/>
      <c r="T80" s="40"/>
      <c r="U80" s="94"/>
      <c r="V80" s="114"/>
      <c r="W80" s="172" t="s">
        <v>388</v>
      </c>
      <c r="X80" s="50">
        <v>5</v>
      </c>
      <c r="Y80" s="143" t="s">
        <v>436</v>
      </c>
      <c r="Z80" s="66">
        <f>ROUND(ROUND(F57*J81,0)*N80,0)-X80</f>
        <v>475</v>
      </c>
      <c r="AA80" s="11"/>
    </row>
    <row r="81" spans="1:27" ht="17.2" customHeight="1" x14ac:dyDescent="0.3">
      <c r="A81" s="7">
        <v>41</v>
      </c>
      <c r="B81" s="9">
        <v>9275</v>
      </c>
      <c r="C81" s="6" t="s">
        <v>1246</v>
      </c>
      <c r="D81" s="176"/>
      <c r="E81" s="42"/>
      <c r="F81" s="1"/>
      <c r="G81" s="1"/>
      <c r="H81" s="219"/>
      <c r="I81" s="108" t="s">
        <v>446</v>
      </c>
      <c r="J81" s="116">
        <v>0.96499999999999997</v>
      </c>
      <c r="K81" s="142"/>
      <c r="L81" s="239"/>
      <c r="M81" s="133"/>
      <c r="N81" s="135"/>
      <c r="O81" s="1"/>
      <c r="P81" s="1"/>
      <c r="Q81" s="1"/>
      <c r="R81" s="1"/>
      <c r="S81" s="41"/>
      <c r="T81" s="212" t="s">
        <v>534</v>
      </c>
      <c r="U81" s="47" t="s">
        <v>446</v>
      </c>
      <c r="V81" s="120">
        <v>0.95</v>
      </c>
      <c r="W81" s="48"/>
      <c r="X81" s="48"/>
      <c r="Y81" s="48"/>
      <c r="Z81" s="66">
        <f>ROUND(ROUND(ROUND(F57*J81,0)*N80,0)*V81,0)</f>
        <v>456</v>
      </c>
      <c r="AA81" s="11"/>
    </row>
    <row r="82" spans="1:27" ht="17.2" customHeight="1" x14ac:dyDescent="0.3">
      <c r="A82" s="7">
        <v>41</v>
      </c>
      <c r="B82" s="9">
        <v>9276</v>
      </c>
      <c r="C82" s="6" t="s">
        <v>1245</v>
      </c>
      <c r="D82" s="176"/>
      <c r="E82" s="42"/>
      <c r="F82" s="1"/>
      <c r="G82" s="1"/>
      <c r="H82" s="219"/>
      <c r="I82" s="107"/>
      <c r="J82" s="54"/>
      <c r="K82" s="142"/>
      <c r="L82" s="133"/>
      <c r="M82" s="133"/>
      <c r="N82" s="135"/>
      <c r="O82" s="4"/>
      <c r="P82" s="4"/>
      <c r="Q82" s="4"/>
      <c r="R82" s="4"/>
      <c r="S82" s="20"/>
      <c r="T82" s="223"/>
      <c r="V82" s="61"/>
      <c r="W82" s="172" t="s">
        <v>388</v>
      </c>
      <c r="X82" s="50">
        <v>5</v>
      </c>
      <c r="Y82" s="143" t="s">
        <v>436</v>
      </c>
      <c r="Z82" s="66">
        <f>ROUND(ROUND(ROUND(F57*J81,0)*N80,0)*V81,0)-X82</f>
        <v>451</v>
      </c>
      <c r="AA82" s="11"/>
    </row>
    <row r="83" spans="1:27" ht="17.2" customHeight="1" x14ac:dyDescent="0.3">
      <c r="A83" s="73">
        <v>41</v>
      </c>
      <c r="B83" s="74">
        <v>9277</v>
      </c>
      <c r="C83" s="193" t="s">
        <v>1244</v>
      </c>
      <c r="D83" s="176"/>
      <c r="E83" s="42"/>
      <c r="F83" s="38"/>
      <c r="G83" s="38"/>
      <c r="H83" s="42"/>
      <c r="I83" s="115"/>
      <c r="J83" s="41"/>
      <c r="K83" s="8"/>
      <c r="L83" s="1"/>
      <c r="M83" s="1"/>
      <c r="N83" s="41"/>
      <c r="O83" s="240" t="s">
        <v>541</v>
      </c>
      <c r="P83" s="242" t="s">
        <v>404</v>
      </c>
      <c r="Q83" s="202"/>
      <c r="R83" s="75"/>
      <c r="S83" s="198"/>
      <c r="T83" s="201"/>
      <c r="U83" s="75"/>
      <c r="V83" s="124"/>
      <c r="W83" s="122"/>
      <c r="X83" s="122"/>
      <c r="Y83" s="122"/>
      <c r="Z83" s="78">
        <f>ROUND(ROUND(ROUND(F57*J81,0)*N80,0)*S84,0)</f>
        <v>336</v>
      </c>
      <c r="AA83" s="11"/>
    </row>
    <row r="84" spans="1:27" ht="17.2" customHeight="1" x14ac:dyDescent="0.3">
      <c r="A84" s="73">
        <v>41</v>
      </c>
      <c r="B84" s="74">
        <v>9278</v>
      </c>
      <c r="C84" s="193" t="s">
        <v>1243</v>
      </c>
      <c r="D84" s="176"/>
      <c r="E84" s="42"/>
      <c r="F84" s="38"/>
      <c r="G84" s="38"/>
      <c r="H84" s="42"/>
      <c r="I84" s="115"/>
      <c r="J84" s="41"/>
      <c r="K84" s="8"/>
      <c r="L84" s="1"/>
      <c r="M84" s="1"/>
      <c r="N84" s="41"/>
      <c r="O84" s="241"/>
      <c r="P84" s="243"/>
      <c r="Q84" s="196"/>
      <c r="R84" s="195" t="s">
        <v>446</v>
      </c>
      <c r="S84" s="194">
        <v>0.7</v>
      </c>
      <c r="T84" s="200"/>
      <c r="U84" s="76"/>
      <c r="V84" s="123"/>
      <c r="W84" s="199" t="s">
        <v>388</v>
      </c>
      <c r="X84" s="75">
        <v>5</v>
      </c>
      <c r="Y84" s="198" t="s">
        <v>436</v>
      </c>
      <c r="Z84" s="78">
        <f>ROUND(ROUND(ROUND(F57*J81,0)*N80,0)*S84,0)-X84</f>
        <v>331</v>
      </c>
      <c r="AA84" s="11"/>
    </row>
    <row r="85" spans="1:27" ht="17.2" customHeight="1" x14ac:dyDescent="0.3">
      <c r="A85" s="73">
        <v>41</v>
      </c>
      <c r="B85" s="74">
        <v>9279</v>
      </c>
      <c r="C85" s="193" t="s">
        <v>1242</v>
      </c>
      <c r="D85" s="176"/>
      <c r="E85" s="42"/>
      <c r="F85" s="38"/>
      <c r="G85" s="38"/>
      <c r="H85" s="42"/>
      <c r="I85" s="115"/>
      <c r="J85" s="41"/>
      <c r="K85" s="8"/>
      <c r="L85" s="1"/>
      <c r="M85" s="1"/>
      <c r="N85" s="41"/>
      <c r="O85" s="241"/>
      <c r="P85" s="243"/>
      <c r="Q85" s="196"/>
      <c r="R85" s="195"/>
      <c r="S85" s="194"/>
      <c r="T85" s="242" t="s">
        <v>534</v>
      </c>
      <c r="U85" s="75" t="s">
        <v>446</v>
      </c>
      <c r="V85" s="124">
        <v>0.95</v>
      </c>
      <c r="W85" s="125"/>
      <c r="X85" s="125"/>
      <c r="Y85" s="125"/>
      <c r="Z85" s="79">
        <f>ROUND(ROUND(ROUND(ROUND(F57*J81,0)*N80,0)*S84,0)*V85,0)</f>
        <v>319</v>
      </c>
      <c r="AA85" s="11"/>
    </row>
    <row r="86" spans="1:27" ht="17.2" customHeight="1" x14ac:dyDescent="0.3">
      <c r="A86" s="73">
        <v>41</v>
      </c>
      <c r="B86" s="74">
        <v>9280</v>
      </c>
      <c r="C86" s="193" t="s">
        <v>1241</v>
      </c>
      <c r="D86" s="176"/>
      <c r="E86" s="42"/>
      <c r="F86" s="38"/>
      <c r="G86" s="38"/>
      <c r="H86" s="42"/>
      <c r="I86" s="115"/>
      <c r="J86" s="41"/>
      <c r="K86" s="8"/>
      <c r="L86" s="1"/>
      <c r="M86" s="1"/>
      <c r="N86" s="41"/>
      <c r="O86" s="241"/>
      <c r="P86" s="244"/>
      <c r="Q86" s="196"/>
      <c r="R86" s="190"/>
      <c r="S86" s="189"/>
      <c r="T86" s="244"/>
      <c r="U86" s="76"/>
      <c r="V86" s="123"/>
      <c r="W86" s="188" t="s">
        <v>388</v>
      </c>
      <c r="X86" s="77">
        <v>5</v>
      </c>
      <c r="Y86" s="187" t="s">
        <v>436</v>
      </c>
      <c r="Z86" s="79">
        <f>ROUND(ROUND(ROUND(ROUND(F57*J81,0)*N80,0)*S84,0)*V85,0)-X86</f>
        <v>314</v>
      </c>
      <c r="AA86" s="11"/>
    </row>
    <row r="87" spans="1:27" ht="17.2" customHeight="1" x14ac:dyDescent="0.3">
      <c r="A87" s="73">
        <v>41</v>
      </c>
      <c r="B87" s="74">
        <v>9281</v>
      </c>
      <c r="C87" s="193" t="s">
        <v>1240</v>
      </c>
      <c r="D87" s="176"/>
      <c r="E87" s="42"/>
      <c r="F87" s="38"/>
      <c r="G87" s="38"/>
      <c r="H87" s="42"/>
      <c r="I87" s="115"/>
      <c r="J87" s="41"/>
      <c r="K87" s="8"/>
      <c r="L87" s="1"/>
      <c r="M87" s="1"/>
      <c r="N87" s="41"/>
      <c r="O87" s="197"/>
      <c r="P87" s="242" t="s">
        <v>403</v>
      </c>
      <c r="Q87" s="202"/>
      <c r="R87" s="75"/>
      <c r="S87" s="198"/>
      <c r="T87" s="201"/>
      <c r="U87" s="75"/>
      <c r="V87" s="124"/>
      <c r="W87" s="122"/>
      <c r="X87" s="122"/>
      <c r="Y87" s="122"/>
      <c r="Z87" s="78">
        <f>ROUND(ROUND(ROUND(F57*J81,0)*N80,0)*S88,0)</f>
        <v>240</v>
      </c>
      <c r="AA87" s="11"/>
    </row>
    <row r="88" spans="1:27" ht="17.2" customHeight="1" x14ac:dyDescent="0.3">
      <c r="A88" s="73">
        <v>41</v>
      </c>
      <c r="B88" s="74">
        <v>9282</v>
      </c>
      <c r="C88" s="193" t="s">
        <v>1239</v>
      </c>
      <c r="D88" s="176"/>
      <c r="E88" s="42"/>
      <c r="F88" s="38"/>
      <c r="G88" s="38"/>
      <c r="H88" s="42"/>
      <c r="I88" s="115"/>
      <c r="J88" s="41"/>
      <c r="K88" s="8"/>
      <c r="L88" s="1"/>
      <c r="M88" s="1"/>
      <c r="N88" s="41"/>
      <c r="O88" s="197"/>
      <c r="P88" s="243"/>
      <c r="Q88" s="196"/>
      <c r="R88" s="195" t="s">
        <v>446</v>
      </c>
      <c r="S88" s="194">
        <v>0.5</v>
      </c>
      <c r="T88" s="200"/>
      <c r="U88" s="76"/>
      <c r="V88" s="123"/>
      <c r="W88" s="199" t="s">
        <v>388</v>
      </c>
      <c r="X88" s="75">
        <v>5</v>
      </c>
      <c r="Y88" s="198" t="s">
        <v>436</v>
      </c>
      <c r="Z88" s="78">
        <f>ROUND(ROUND(ROUND(F57*J81,0)*N80,0)*S88,0)-X88</f>
        <v>235</v>
      </c>
      <c r="AA88" s="11"/>
    </row>
    <row r="89" spans="1:27" ht="17.2" customHeight="1" x14ac:dyDescent="0.3">
      <c r="A89" s="73">
        <v>41</v>
      </c>
      <c r="B89" s="74">
        <v>9283</v>
      </c>
      <c r="C89" s="193" t="s">
        <v>1238</v>
      </c>
      <c r="D89" s="176"/>
      <c r="E89" s="42"/>
      <c r="F89" s="38"/>
      <c r="G89" s="38"/>
      <c r="H89" s="42"/>
      <c r="I89" s="115"/>
      <c r="J89" s="41"/>
      <c r="K89" s="8"/>
      <c r="L89" s="1"/>
      <c r="M89" s="1"/>
      <c r="N89" s="41"/>
      <c r="O89" s="197"/>
      <c r="P89" s="243"/>
      <c r="Q89" s="196"/>
      <c r="R89" s="195"/>
      <c r="S89" s="194"/>
      <c r="T89" s="242" t="s">
        <v>534</v>
      </c>
      <c r="U89" s="75" t="s">
        <v>446</v>
      </c>
      <c r="V89" s="124">
        <v>0.95</v>
      </c>
      <c r="W89" s="125"/>
      <c r="X89" s="125"/>
      <c r="Y89" s="125"/>
      <c r="Z89" s="79">
        <f>ROUND(ROUND(ROUND(ROUND(F57*J81,0)*N80,0)*S88,0)*V89,0)</f>
        <v>228</v>
      </c>
      <c r="AA89" s="11"/>
    </row>
    <row r="90" spans="1:27" ht="17.2" customHeight="1" x14ac:dyDescent="0.3">
      <c r="A90" s="73">
        <v>41</v>
      </c>
      <c r="B90" s="74">
        <v>9284</v>
      </c>
      <c r="C90" s="193" t="s">
        <v>1237</v>
      </c>
      <c r="D90" s="176"/>
      <c r="E90" s="42"/>
      <c r="F90" s="38"/>
      <c r="G90" s="38"/>
      <c r="H90" s="42"/>
      <c r="I90" s="115"/>
      <c r="J90" s="41"/>
      <c r="K90" s="186"/>
      <c r="L90" s="1"/>
      <c r="M90" s="131"/>
      <c r="N90" s="130"/>
      <c r="O90" s="192"/>
      <c r="P90" s="244"/>
      <c r="Q90" s="191"/>
      <c r="R90" s="190"/>
      <c r="S90" s="189"/>
      <c r="T90" s="244"/>
      <c r="U90" s="76"/>
      <c r="V90" s="123"/>
      <c r="W90" s="188" t="s">
        <v>388</v>
      </c>
      <c r="X90" s="77">
        <v>5</v>
      </c>
      <c r="Y90" s="187" t="s">
        <v>436</v>
      </c>
      <c r="Z90" s="79">
        <f>ROUND(ROUND(ROUND(ROUND(F57*J81,0)*N80,0)*S88,0)*V89,0)-X90</f>
        <v>223</v>
      </c>
      <c r="AA90" s="11"/>
    </row>
    <row r="91" spans="1:27" ht="17.2" customHeight="1" x14ac:dyDescent="0.3">
      <c r="A91" s="31">
        <v>41</v>
      </c>
      <c r="B91" s="9">
        <v>9285</v>
      </c>
      <c r="C91" s="6" t="s">
        <v>1236</v>
      </c>
      <c r="D91" s="102"/>
      <c r="E91" s="42"/>
      <c r="F91" s="115"/>
      <c r="G91" s="41"/>
      <c r="H91" s="185"/>
      <c r="I91" s="107"/>
      <c r="J91" s="54"/>
      <c r="K91" s="8"/>
      <c r="L91" s="238" t="s">
        <v>1235</v>
      </c>
      <c r="M91" s="184"/>
      <c r="N91" s="183"/>
      <c r="O91" s="1"/>
      <c r="P91" s="1"/>
      <c r="Q91" s="1"/>
      <c r="R91" s="1"/>
      <c r="S91" s="41"/>
      <c r="T91" s="44"/>
      <c r="U91" s="47"/>
      <c r="V91" s="147"/>
      <c r="W91" s="48"/>
      <c r="X91" s="48"/>
      <c r="Y91" s="48"/>
      <c r="Z91" s="66">
        <f>ROUND(ROUND(F57*J81,0)*N92,0)</f>
        <v>343</v>
      </c>
      <c r="AA91" s="11"/>
    </row>
    <row r="92" spans="1:27" ht="17.2" customHeight="1" x14ac:dyDescent="0.3">
      <c r="A92" s="7">
        <v>41</v>
      </c>
      <c r="B92" s="9">
        <v>9286</v>
      </c>
      <c r="C92" s="6" t="s">
        <v>1234</v>
      </c>
      <c r="D92" s="102"/>
      <c r="E92" s="42"/>
      <c r="F92" s="1"/>
      <c r="G92" s="1"/>
      <c r="H92" s="42"/>
      <c r="I92" s="107"/>
      <c r="J92" s="54"/>
      <c r="K92" s="142"/>
      <c r="L92" s="239"/>
      <c r="M92" s="108" t="s">
        <v>446</v>
      </c>
      <c r="N92" s="56">
        <v>0.5</v>
      </c>
      <c r="O92" s="1"/>
      <c r="P92" s="1"/>
      <c r="Q92" s="1"/>
      <c r="R92" s="1"/>
      <c r="S92" s="41"/>
      <c r="T92" s="40"/>
      <c r="U92" s="94"/>
      <c r="V92" s="114"/>
      <c r="W92" s="172" t="s">
        <v>388</v>
      </c>
      <c r="X92" s="50">
        <v>5</v>
      </c>
      <c r="Y92" s="143" t="s">
        <v>436</v>
      </c>
      <c r="Z92" s="66">
        <f>ROUND(ROUND(F57*J81,0)*N92,0)-X92</f>
        <v>338</v>
      </c>
      <c r="AA92" s="11"/>
    </row>
    <row r="93" spans="1:27" ht="17.2" customHeight="1" x14ac:dyDescent="0.3">
      <c r="A93" s="7">
        <v>41</v>
      </c>
      <c r="B93" s="9">
        <v>9287</v>
      </c>
      <c r="C93" s="6" t="s">
        <v>1233</v>
      </c>
      <c r="D93" s="102"/>
      <c r="E93" s="42"/>
      <c r="F93" s="1"/>
      <c r="G93" s="1"/>
      <c r="H93" s="42"/>
      <c r="I93" s="107"/>
      <c r="J93" s="54"/>
      <c r="K93" s="142"/>
      <c r="L93" s="239"/>
      <c r="M93" s="133"/>
      <c r="N93" s="135"/>
      <c r="O93" s="1"/>
      <c r="P93" s="1"/>
      <c r="Q93" s="1"/>
      <c r="R93" s="1"/>
      <c r="S93" s="41"/>
      <c r="T93" s="212" t="s">
        <v>534</v>
      </c>
      <c r="U93" s="47" t="s">
        <v>446</v>
      </c>
      <c r="V93" s="120">
        <v>0.95</v>
      </c>
      <c r="W93" s="48"/>
      <c r="X93" s="48"/>
      <c r="Y93" s="48"/>
      <c r="Z93" s="66">
        <f>ROUND(ROUND(ROUND(F57*J81,0)*N92,0)*V93,0)</f>
        <v>326</v>
      </c>
      <c r="AA93" s="11"/>
    </row>
    <row r="94" spans="1:27" ht="17.2" customHeight="1" x14ac:dyDescent="0.3">
      <c r="A94" s="7">
        <v>41</v>
      </c>
      <c r="B94" s="9">
        <v>9288</v>
      </c>
      <c r="C94" s="6" t="s">
        <v>1232</v>
      </c>
      <c r="D94" s="102"/>
      <c r="E94" s="42"/>
      <c r="F94" s="1"/>
      <c r="G94" s="1"/>
      <c r="H94" s="42"/>
      <c r="I94" s="107"/>
      <c r="J94" s="54"/>
      <c r="K94" s="142"/>
      <c r="L94" s="139"/>
      <c r="M94" s="133"/>
      <c r="N94" s="135"/>
      <c r="O94" s="4"/>
      <c r="P94" s="4"/>
      <c r="Q94" s="4"/>
      <c r="R94" s="4"/>
      <c r="S94" s="20"/>
      <c r="T94" s="223"/>
      <c r="V94" s="61"/>
      <c r="W94" s="172" t="s">
        <v>388</v>
      </c>
      <c r="X94" s="50">
        <v>5</v>
      </c>
      <c r="Y94" s="143" t="s">
        <v>436</v>
      </c>
      <c r="Z94" s="66">
        <f>ROUND(ROUND(ROUND(F57*J81,0)*N92,0)*V93,0)-X94</f>
        <v>321</v>
      </c>
      <c r="AA94" s="11"/>
    </row>
    <row r="95" spans="1:27" ht="17.2" customHeight="1" x14ac:dyDescent="0.3">
      <c r="A95" s="73">
        <v>41</v>
      </c>
      <c r="B95" s="74">
        <v>9289</v>
      </c>
      <c r="C95" s="193" t="s">
        <v>1231</v>
      </c>
      <c r="D95" s="102"/>
      <c r="E95" s="42"/>
      <c r="F95" s="38"/>
      <c r="G95" s="38"/>
      <c r="H95" s="42"/>
      <c r="I95" s="115"/>
      <c r="J95" s="41"/>
      <c r="K95" s="8"/>
      <c r="L95" s="42"/>
      <c r="M95" s="1"/>
      <c r="N95" s="41"/>
      <c r="O95" s="240" t="s">
        <v>541</v>
      </c>
      <c r="P95" s="242" t="s">
        <v>392</v>
      </c>
      <c r="Q95" s="202"/>
      <c r="R95" s="75"/>
      <c r="S95" s="198"/>
      <c r="T95" s="201"/>
      <c r="U95" s="75"/>
      <c r="V95" s="124"/>
      <c r="W95" s="122"/>
      <c r="X95" s="122"/>
      <c r="Y95" s="122"/>
      <c r="Z95" s="78">
        <f>ROUND(ROUND(ROUND(F57*J81,0)*N92,0)*S96,0)</f>
        <v>240</v>
      </c>
      <c r="AA95" s="11"/>
    </row>
    <row r="96" spans="1:27" ht="17.2" customHeight="1" x14ac:dyDescent="0.3">
      <c r="A96" s="73">
        <v>41</v>
      </c>
      <c r="B96" s="74">
        <v>9290</v>
      </c>
      <c r="C96" s="193" t="s">
        <v>1230</v>
      </c>
      <c r="D96" s="102"/>
      <c r="E96" s="42"/>
      <c r="F96" s="38"/>
      <c r="G96" s="38"/>
      <c r="H96" s="42"/>
      <c r="I96" s="115"/>
      <c r="J96" s="41"/>
      <c r="K96" s="8"/>
      <c r="L96" s="42"/>
      <c r="M96" s="1"/>
      <c r="N96" s="41"/>
      <c r="O96" s="241"/>
      <c r="P96" s="243"/>
      <c r="Q96" s="196"/>
      <c r="R96" s="195" t="s">
        <v>386</v>
      </c>
      <c r="S96" s="194">
        <v>0.7</v>
      </c>
      <c r="T96" s="200"/>
      <c r="U96" s="76"/>
      <c r="V96" s="123"/>
      <c r="W96" s="199" t="s">
        <v>388</v>
      </c>
      <c r="X96" s="75">
        <v>5</v>
      </c>
      <c r="Y96" s="198" t="s">
        <v>436</v>
      </c>
      <c r="Z96" s="78">
        <f>ROUND(ROUND(ROUND(F57*J81,0)*N92,0)*S96,0)-X96</f>
        <v>235</v>
      </c>
      <c r="AA96" s="11"/>
    </row>
    <row r="97" spans="1:27" ht="17.2" customHeight="1" x14ac:dyDescent="0.3">
      <c r="A97" s="73">
        <v>41</v>
      </c>
      <c r="B97" s="74">
        <v>9291</v>
      </c>
      <c r="C97" s="193" t="s">
        <v>1229</v>
      </c>
      <c r="D97" s="102"/>
      <c r="E97" s="42"/>
      <c r="F97" s="38"/>
      <c r="G97" s="38"/>
      <c r="H97" s="42"/>
      <c r="I97" s="115"/>
      <c r="J97" s="41"/>
      <c r="K97" s="8"/>
      <c r="L97" s="42"/>
      <c r="M97" s="1"/>
      <c r="N97" s="41"/>
      <c r="O97" s="241"/>
      <c r="P97" s="243"/>
      <c r="Q97" s="196"/>
      <c r="R97" s="195"/>
      <c r="S97" s="194"/>
      <c r="T97" s="242" t="s">
        <v>534</v>
      </c>
      <c r="U97" s="75" t="s">
        <v>386</v>
      </c>
      <c r="V97" s="124">
        <v>0.95</v>
      </c>
      <c r="W97" s="125"/>
      <c r="X97" s="125"/>
      <c r="Y97" s="125"/>
      <c r="Z97" s="79">
        <f>ROUND(ROUND(ROUND(ROUND(F57*J81,0)*N92,0)*S96,0)*V97,0)</f>
        <v>228</v>
      </c>
      <c r="AA97" s="11"/>
    </row>
    <row r="98" spans="1:27" ht="17.2" customHeight="1" x14ac:dyDescent="0.3">
      <c r="A98" s="73">
        <v>41</v>
      </c>
      <c r="B98" s="74">
        <v>9292</v>
      </c>
      <c r="C98" s="193" t="s">
        <v>1228</v>
      </c>
      <c r="D98" s="102"/>
      <c r="E98" s="42"/>
      <c r="F98" s="38"/>
      <c r="G98" s="38"/>
      <c r="H98" s="42"/>
      <c r="I98" s="115"/>
      <c r="J98" s="41"/>
      <c r="K98" s="8"/>
      <c r="L98" s="42"/>
      <c r="M98" s="1"/>
      <c r="N98" s="41"/>
      <c r="O98" s="241"/>
      <c r="P98" s="244"/>
      <c r="Q98" s="196"/>
      <c r="R98" s="190"/>
      <c r="S98" s="189"/>
      <c r="T98" s="244"/>
      <c r="U98" s="76"/>
      <c r="V98" s="123"/>
      <c r="W98" s="188" t="s">
        <v>388</v>
      </c>
      <c r="X98" s="77">
        <v>5</v>
      </c>
      <c r="Y98" s="187" t="s">
        <v>436</v>
      </c>
      <c r="Z98" s="79">
        <f>ROUND(ROUND(ROUND(ROUND(F57*J81,0)*N92,0)*S96,0)*V97,0)-X98</f>
        <v>223</v>
      </c>
      <c r="AA98" s="11"/>
    </row>
    <row r="99" spans="1:27" ht="17.2" customHeight="1" x14ac:dyDescent="0.3">
      <c r="A99" s="73">
        <v>41</v>
      </c>
      <c r="B99" s="74">
        <v>9293</v>
      </c>
      <c r="C99" s="193" t="s">
        <v>1227</v>
      </c>
      <c r="D99" s="102"/>
      <c r="E99" s="42"/>
      <c r="F99" s="38"/>
      <c r="G99" s="38"/>
      <c r="H99" s="42"/>
      <c r="I99" s="115"/>
      <c r="J99" s="41"/>
      <c r="K99" s="8"/>
      <c r="L99" s="42"/>
      <c r="M99" s="1"/>
      <c r="N99" s="41"/>
      <c r="O99" s="197"/>
      <c r="P99" s="242" t="s">
        <v>389</v>
      </c>
      <c r="Q99" s="202"/>
      <c r="R99" s="75"/>
      <c r="S99" s="198"/>
      <c r="T99" s="201"/>
      <c r="U99" s="75"/>
      <c r="V99" s="124"/>
      <c r="W99" s="122"/>
      <c r="X99" s="122"/>
      <c r="Y99" s="122"/>
      <c r="Z99" s="78">
        <f>ROUND(ROUND(ROUND(F57*J81,0)*N92,0)*S100,0)</f>
        <v>172</v>
      </c>
      <c r="AA99" s="11"/>
    </row>
    <row r="100" spans="1:27" ht="17.2" customHeight="1" x14ac:dyDescent="0.3">
      <c r="A100" s="73">
        <v>41</v>
      </c>
      <c r="B100" s="74">
        <v>9294</v>
      </c>
      <c r="C100" s="193" t="s">
        <v>1226</v>
      </c>
      <c r="D100" s="102"/>
      <c r="E100" s="42"/>
      <c r="F100" s="38"/>
      <c r="G100" s="38"/>
      <c r="H100" s="42"/>
      <c r="I100" s="115"/>
      <c r="J100" s="41"/>
      <c r="K100" s="8"/>
      <c r="L100" s="42"/>
      <c r="M100" s="1"/>
      <c r="N100" s="41"/>
      <c r="O100" s="197"/>
      <c r="P100" s="243"/>
      <c r="Q100" s="196"/>
      <c r="R100" s="195" t="s">
        <v>386</v>
      </c>
      <c r="S100" s="194">
        <v>0.5</v>
      </c>
      <c r="T100" s="200"/>
      <c r="U100" s="76"/>
      <c r="V100" s="123"/>
      <c r="W100" s="199" t="s">
        <v>388</v>
      </c>
      <c r="X100" s="75">
        <v>5</v>
      </c>
      <c r="Y100" s="198" t="s">
        <v>436</v>
      </c>
      <c r="Z100" s="78">
        <f>ROUND(ROUND(ROUND(F57*J81,0)*N92,0)*S100,0)-X100</f>
        <v>167</v>
      </c>
      <c r="AA100" s="11"/>
    </row>
    <row r="101" spans="1:27" ht="17.2" customHeight="1" x14ac:dyDescent="0.3">
      <c r="A101" s="73">
        <v>41</v>
      </c>
      <c r="B101" s="74">
        <v>9295</v>
      </c>
      <c r="C101" s="193" t="s">
        <v>1225</v>
      </c>
      <c r="D101" s="102"/>
      <c r="E101" s="42"/>
      <c r="F101" s="38"/>
      <c r="G101" s="38"/>
      <c r="H101" s="42"/>
      <c r="I101" s="115"/>
      <c r="J101" s="41"/>
      <c r="K101" s="8"/>
      <c r="L101" s="42"/>
      <c r="M101" s="1"/>
      <c r="N101" s="41"/>
      <c r="O101" s="197"/>
      <c r="P101" s="243"/>
      <c r="Q101" s="196"/>
      <c r="R101" s="195"/>
      <c r="S101" s="194"/>
      <c r="T101" s="242" t="s">
        <v>534</v>
      </c>
      <c r="U101" s="75" t="s">
        <v>386</v>
      </c>
      <c r="V101" s="124">
        <v>0.95</v>
      </c>
      <c r="W101" s="125"/>
      <c r="X101" s="125"/>
      <c r="Y101" s="125"/>
      <c r="Z101" s="79">
        <f>ROUND(ROUND(ROUND(ROUND(F57*J81,0)*N92,0)*S100,0)*V101,0)</f>
        <v>163</v>
      </c>
      <c r="AA101" s="11"/>
    </row>
    <row r="102" spans="1:27" ht="17.2" customHeight="1" x14ac:dyDescent="0.3">
      <c r="A102" s="73">
        <v>41</v>
      </c>
      <c r="B102" s="74">
        <v>9296</v>
      </c>
      <c r="C102" s="193" t="s">
        <v>1224</v>
      </c>
      <c r="D102" s="176"/>
      <c r="E102" s="40"/>
      <c r="F102" s="57"/>
      <c r="G102" s="57"/>
      <c r="H102" s="40"/>
      <c r="I102" s="27"/>
      <c r="J102" s="20"/>
      <c r="K102" s="8"/>
      <c r="L102" s="40"/>
      <c r="M102" s="4"/>
      <c r="N102" s="20"/>
      <c r="O102" s="192"/>
      <c r="P102" s="244"/>
      <c r="Q102" s="191"/>
      <c r="R102" s="190"/>
      <c r="S102" s="189"/>
      <c r="T102" s="244"/>
      <c r="U102" s="76"/>
      <c r="V102" s="123"/>
      <c r="W102" s="188" t="s">
        <v>388</v>
      </c>
      <c r="X102" s="77">
        <v>5</v>
      </c>
      <c r="Y102" s="187" t="s">
        <v>436</v>
      </c>
      <c r="Z102" s="79">
        <f>ROUND(ROUND(ROUND(ROUND(F57*J81,0)*N92,0)*S100,0)*V101,0)-X102</f>
        <v>158</v>
      </c>
      <c r="AA102" s="11"/>
    </row>
    <row r="103" spans="1:27" ht="17.2" customHeight="1" x14ac:dyDescent="0.3">
      <c r="A103" s="7">
        <v>41</v>
      </c>
      <c r="B103" s="9">
        <v>9297</v>
      </c>
      <c r="C103" s="6" t="s">
        <v>1223</v>
      </c>
      <c r="D103" s="176"/>
      <c r="E103" s="212" t="s">
        <v>649</v>
      </c>
      <c r="F103" s="33"/>
      <c r="G103" s="33"/>
      <c r="H103" s="44"/>
      <c r="I103" s="53"/>
      <c r="J103" s="60"/>
      <c r="K103" s="142"/>
      <c r="L103" s="238" t="s">
        <v>1125</v>
      </c>
      <c r="M103" s="181"/>
      <c r="N103" s="180"/>
      <c r="O103" s="1"/>
      <c r="P103" s="1"/>
      <c r="Q103" s="1"/>
      <c r="R103" s="1"/>
      <c r="S103" s="45"/>
      <c r="T103" s="44"/>
      <c r="U103" s="47"/>
      <c r="V103" s="147"/>
      <c r="W103" s="48"/>
      <c r="X103" s="48"/>
      <c r="Y103" s="48"/>
      <c r="Z103" s="66">
        <f>ROUND(F105*N104,0)</f>
        <v>473</v>
      </c>
      <c r="AA103" s="11"/>
    </row>
    <row r="104" spans="1:27" ht="17.2" customHeight="1" x14ac:dyDescent="0.3">
      <c r="A104" s="7">
        <v>41</v>
      </c>
      <c r="B104" s="9">
        <v>9298</v>
      </c>
      <c r="C104" s="6" t="s">
        <v>1222</v>
      </c>
      <c r="D104" s="176"/>
      <c r="E104" s="213"/>
      <c r="F104" s="1"/>
      <c r="G104" s="1"/>
      <c r="H104" s="42"/>
      <c r="I104" s="107"/>
      <c r="J104" s="54"/>
      <c r="K104" s="142"/>
      <c r="L104" s="239"/>
      <c r="M104" s="108" t="s">
        <v>386</v>
      </c>
      <c r="N104" s="116">
        <v>0.7</v>
      </c>
      <c r="O104" s="1"/>
      <c r="P104" s="1"/>
      <c r="Q104" s="1"/>
      <c r="R104" s="1"/>
      <c r="S104" s="41"/>
      <c r="T104" s="40"/>
      <c r="U104" s="94"/>
      <c r="V104" s="114"/>
      <c r="W104" s="172" t="s">
        <v>388</v>
      </c>
      <c r="X104" s="50">
        <v>5</v>
      </c>
      <c r="Y104" s="143" t="s">
        <v>436</v>
      </c>
      <c r="Z104" s="66">
        <f>ROUND(F105*N104,0)-X104</f>
        <v>468</v>
      </c>
      <c r="AA104" s="11"/>
    </row>
    <row r="105" spans="1:27" ht="17.2" customHeight="1" x14ac:dyDescent="0.3">
      <c r="A105" s="7">
        <v>41</v>
      </c>
      <c r="B105" s="9">
        <v>9299</v>
      </c>
      <c r="C105" s="6" t="s">
        <v>1221</v>
      </c>
      <c r="D105" s="176"/>
      <c r="E105" s="213"/>
      <c r="F105" s="112">
        <f>'12自立訓練(機能・基本)'!F57</f>
        <v>675</v>
      </c>
      <c r="G105" s="1" t="s">
        <v>15</v>
      </c>
      <c r="H105" s="42"/>
      <c r="I105" s="107"/>
      <c r="J105" s="54"/>
      <c r="K105" s="142"/>
      <c r="L105" s="239"/>
      <c r="M105" s="133"/>
      <c r="N105" s="135"/>
      <c r="O105" s="1"/>
      <c r="P105" s="1"/>
      <c r="Q105" s="1"/>
      <c r="R105" s="1"/>
      <c r="S105" s="41"/>
      <c r="T105" s="212" t="s">
        <v>534</v>
      </c>
      <c r="U105" s="47" t="s">
        <v>428</v>
      </c>
      <c r="V105" s="120">
        <v>0.95</v>
      </c>
      <c r="W105" s="48"/>
      <c r="X105" s="48"/>
      <c r="Y105" s="48"/>
      <c r="Z105" s="66">
        <f>ROUND(ROUND(F105*N104,0)*V105,0)</f>
        <v>449</v>
      </c>
      <c r="AA105" s="11"/>
    </row>
    <row r="106" spans="1:27" ht="17.2" customHeight="1" x14ac:dyDescent="0.3">
      <c r="A106" s="7">
        <v>41</v>
      </c>
      <c r="B106" s="9">
        <v>9300</v>
      </c>
      <c r="C106" s="6" t="s">
        <v>1220</v>
      </c>
      <c r="D106" s="176"/>
      <c r="E106" s="42"/>
      <c r="F106" s="1"/>
      <c r="G106" s="1"/>
      <c r="H106" s="42"/>
      <c r="I106" s="107"/>
      <c r="J106" s="54"/>
      <c r="K106" s="142"/>
      <c r="L106" s="133"/>
      <c r="M106" s="133"/>
      <c r="N106" s="135"/>
      <c r="O106" s="4"/>
      <c r="P106" s="4"/>
      <c r="Q106" s="4"/>
      <c r="R106" s="4"/>
      <c r="S106" s="20"/>
      <c r="T106" s="223"/>
      <c r="V106" s="61"/>
      <c r="W106" s="172" t="s">
        <v>388</v>
      </c>
      <c r="X106" s="50">
        <v>5</v>
      </c>
      <c r="Y106" s="143" t="s">
        <v>436</v>
      </c>
      <c r="Z106" s="66">
        <f>ROUND(ROUND(F105*N104,0)*V105,0)-X106</f>
        <v>444</v>
      </c>
      <c r="AA106" s="11"/>
    </row>
    <row r="107" spans="1:27" ht="17.2" customHeight="1" x14ac:dyDescent="0.3">
      <c r="A107" s="73">
        <v>41</v>
      </c>
      <c r="B107" s="74">
        <v>9301</v>
      </c>
      <c r="C107" s="193" t="s">
        <v>1219</v>
      </c>
      <c r="D107" s="176"/>
      <c r="E107" s="42"/>
      <c r="F107" s="38"/>
      <c r="G107" s="38"/>
      <c r="H107" s="42"/>
      <c r="I107" s="115"/>
      <c r="J107" s="41"/>
      <c r="K107" s="8"/>
      <c r="L107" s="1"/>
      <c r="M107" s="1"/>
      <c r="N107" s="41"/>
      <c r="O107" s="240" t="s">
        <v>541</v>
      </c>
      <c r="P107" s="242" t="s">
        <v>400</v>
      </c>
      <c r="Q107" s="202"/>
      <c r="R107" s="75"/>
      <c r="S107" s="198"/>
      <c r="T107" s="201"/>
      <c r="U107" s="75"/>
      <c r="V107" s="124"/>
      <c r="W107" s="122"/>
      <c r="X107" s="122"/>
      <c r="Y107" s="122"/>
      <c r="Z107" s="78">
        <f>ROUND(ROUND(F105*N104,0)*S108,0)</f>
        <v>331</v>
      </c>
      <c r="AA107" s="11"/>
    </row>
    <row r="108" spans="1:27" ht="17.2" customHeight="1" x14ac:dyDescent="0.3">
      <c r="A108" s="73">
        <v>41</v>
      </c>
      <c r="B108" s="74">
        <v>9302</v>
      </c>
      <c r="C108" s="193" t="s">
        <v>1218</v>
      </c>
      <c r="D108" s="176"/>
      <c r="E108" s="42"/>
      <c r="F108" s="38"/>
      <c r="G108" s="38"/>
      <c r="H108" s="42"/>
      <c r="I108" s="115"/>
      <c r="J108" s="41"/>
      <c r="K108" s="8"/>
      <c r="L108" s="1"/>
      <c r="M108" s="1"/>
      <c r="N108" s="41"/>
      <c r="O108" s="241"/>
      <c r="P108" s="243"/>
      <c r="Q108" s="196"/>
      <c r="R108" s="195" t="s">
        <v>428</v>
      </c>
      <c r="S108" s="194">
        <v>0.7</v>
      </c>
      <c r="T108" s="200"/>
      <c r="U108" s="76"/>
      <c r="V108" s="123"/>
      <c r="W108" s="199" t="s">
        <v>388</v>
      </c>
      <c r="X108" s="75">
        <v>5</v>
      </c>
      <c r="Y108" s="198" t="s">
        <v>436</v>
      </c>
      <c r="Z108" s="78">
        <f>ROUND(ROUND(F105*N104,0)*S108,0)-X108</f>
        <v>326</v>
      </c>
      <c r="AA108" s="11"/>
    </row>
    <row r="109" spans="1:27" ht="17.2" customHeight="1" x14ac:dyDescent="0.3">
      <c r="A109" s="73">
        <v>41</v>
      </c>
      <c r="B109" s="74">
        <v>9303</v>
      </c>
      <c r="C109" s="193" t="s">
        <v>1217</v>
      </c>
      <c r="D109" s="176"/>
      <c r="E109" s="42"/>
      <c r="F109" s="38"/>
      <c r="G109" s="38"/>
      <c r="H109" s="42"/>
      <c r="I109" s="115"/>
      <c r="J109" s="41"/>
      <c r="K109" s="8"/>
      <c r="L109" s="1"/>
      <c r="M109" s="1"/>
      <c r="N109" s="41"/>
      <c r="O109" s="241"/>
      <c r="P109" s="243"/>
      <c r="Q109" s="196"/>
      <c r="R109" s="195"/>
      <c r="S109" s="194"/>
      <c r="T109" s="242" t="s">
        <v>534</v>
      </c>
      <c r="U109" s="75" t="s">
        <v>428</v>
      </c>
      <c r="V109" s="124">
        <v>0.95</v>
      </c>
      <c r="W109" s="125"/>
      <c r="X109" s="125"/>
      <c r="Y109" s="125"/>
      <c r="Z109" s="79">
        <f>ROUND(ROUND(ROUND(F105*N104,0)*S108,0)*V109,0)</f>
        <v>314</v>
      </c>
      <c r="AA109" s="11"/>
    </row>
    <row r="110" spans="1:27" ht="17.2" customHeight="1" x14ac:dyDescent="0.3">
      <c r="A110" s="73">
        <v>41</v>
      </c>
      <c r="B110" s="74">
        <v>9304</v>
      </c>
      <c r="C110" s="193" t="s">
        <v>1216</v>
      </c>
      <c r="D110" s="176"/>
      <c r="E110" s="42"/>
      <c r="F110" s="38"/>
      <c r="G110" s="38"/>
      <c r="H110" s="42"/>
      <c r="I110" s="115"/>
      <c r="J110" s="41"/>
      <c r="K110" s="8"/>
      <c r="L110" s="1"/>
      <c r="M110" s="1"/>
      <c r="N110" s="41"/>
      <c r="O110" s="241"/>
      <c r="P110" s="244"/>
      <c r="Q110" s="196"/>
      <c r="R110" s="190"/>
      <c r="S110" s="189"/>
      <c r="T110" s="244"/>
      <c r="U110" s="76"/>
      <c r="V110" s="123"/>
      <c r="W110" s="188" t="s">
        <v>388</v>
      </c>
      <c r="X110" s="77">
        <v>5</v>
      </c>
      <c r="Y110" s="187" t="s">
        <v>436</v>
      </c>
      <c r="Z110" s="79">
        <f>ROUND(ROUND(ROUND(F105*N104,0)*S108,0)*V109,0)-X110</f>
        <v>309</v>
      </c>
      <c r="AA110" s="11"/>
    </row>
    <row r="111" spans="1:27" ht="17.2" customHeight="1" x14ac:dyDescent="0.3">
      <c r="A111" s="73">
        <v>41</v>
      </c>
      <c r="B111" s="74">
        <v>9305</v>
      </c>
      <c r="C111" s="193" t="s">
        <v>1215</v>
      </c>
      <c r="D111" s="176"/>
      <c r="E111" s="42"/>
      <c r="F111" s="38"/>
      <c r="G111" s="38"/>
      <c r="H111" s="42"/>
      <c r="I111" s="115"/>
      <c r="J111" s="41"/>
      <c r="K111" s="8"/>
      <c r="L111" s="1"/>
      <c r="M111" s="1"/>
      <c r="N111" s="41"/>
      <c r="O111" s="197"/>
      <c r="P111" s="242" t="s">
        <v>393</v>
      </c>
      <c r="Q111" s="202"/>
      <c r="R111" s="75"/>
      <c r="S111" s="198"/>
      <c r="T111" s="201"/>
      <c r="U111" s="75"/>
      <c r="V111" s="124"/>
      <c r="W111" s="122"/>
      <c r="X111" s="122"/>
      <c r="Y111" s="122"/>
      <c r="Z111" s="78">
        <f>ROUND(ROUND(F105*N104,0)*S112,0)</f>
        <v>237</v>
      </c>
      <c r="AA111" s="11"/>
    </row>
    <row r="112" spans="1:27" ht="17.2" customHeight="1" x14ac:dyDescent="0.3">
      <c r="A112" s="73">
        <v>41</v>
      </c>
      <c r="B112" s="74">
        <v>9306</v>
      </c>
      <c r="C112" s="193" t="s">
        <v>1214</v>
      </c>
      <c r="D112" s="176"/>
      <c r="E112" s="42"/>
      <c r="F112" s="38"/>
      <c r="G112" s="38"/>
      <c r="H112" s="42"/>
      <c r="I112" s="115"/>
      <c r="J112" s="41"/>
      <c r="K112" s="8"/>
      <c r="L112" s="1"/>
      <c r="M112" s="1"/>
      <c r="N112" s="41"/>
      <c r="O112" s="197"/>
      <c r="P112" s="243"/>
      <c r="Q112" s="196"/>
      <c r="R112" s="195" t="s">
        <v>428</v>
      </c>
      <c r="S112" s="194">
        <v>0.5</v>
      </c>
      <c r="T112" s="200"/>
      <c r="U112" s="76"/>
      <c r="V112" s="123"/>
      <c r="W112" s="199" t="s">
        <v>388</v>
      </c>
      <c r="X112" s="75">
        <v>5</v>
      </c>
      <c r="Y112" s="198" t="s">
        <v>436</v>
      </c>
      <c r="Z112" s="78">
        <f>ROUND(ROUND(F105*N104,0)*S112,0)-X112</f>
        <v>232</v>
      </c>
      <c r="AA112" s="11"/>
    </row>
    <row r="113" spans="1:27" ht="17.2" customHeight="1" x14ac:dyDescent="0.3">
      <c r="A113" s="73">
        <v>41</v>
      </c>
      <c r="B113" s="74">
        <v>9307</v>
      </c>
      <c r="C113" s="193" t="s">
        <v>1213</v>
      </c>
      <c r="D113" s="176"/>
      <c r="E113" s="42"/>
      <c r="F113" s="38"/>
      <c r="G113" s="38"/>
      <c r="H113" s="42"/>
      <c r="I113" s="115"/>
      <c r="J113" s="41"/>
      <c r="K113" s="8"/>
      <c r="L113" s="1"/>
      <c r="M113" s="1"/>
      <c r="N113" s="41"/>
      <c r="O113" s="197"/>
      <c r="P113" s="243"/>
      <c r="Q113" s="196"/>
      <c r="R113" s="195"/>
      <c r="S113" s="194"/>
      <c r="T113" s="242" t="s">
        <v>534</v>
      </c>
      <c r="U113" s="75" t="s">
        <v>428</v>
      </c>
      <c r="V113" s="124">
        <v>0.95</v>
      </c>
      <c r="W113" s="125"/>
      <c r="X113" s="125"/>
      <c r="Y113" s="125"/>
      <c r="Z113" s="79">
        <f>ROUND(ROUND(ROUND(F105*N104,0)*S112,0)*V113,0)</f>
        <v>225</v>
      </c>
      <c r="AA113" s="11"/>
    </row>
    <row r="114" spans="1:27" ht="17.2" customHeight="1" x14ac:dyDescent="0.3">
      <c r="A114" s="73">
        <v>41</v>
      </c>
      <c r="B114" s="74">
        <v>9308</v>
      </c>
      <c r="C114" s="193" t="s">
        <v>1212</v>
      </c>
      <c r="D114" s="176"/>
      <c r="E114" s="42"/>
      <c r="F114" s="107"/>
      <c r="G114" s="54"/>
      <c r="H114" s="42"/>
      <c r="I114" s="115"/>
      <c r="J114" s="41"/>
      <c r="K114" s="8"/>
      <c r="L114" s="1"/>
      <c r="M114" s="1"/>
      <c r="N114" s="41"/>
      <c r="O114" s="192"/>
      <c r="P114" s="244"/>
      <c r="Q114" s="191"/>
      <c r="R114" s="190"/>
      <c r="S114" s="189"/>
      <c r="T114" s="244"/>
      <c r="U114" s="76"/>
      <c r="V114" s="123"/>
      <c r="W114" s="188" t="s">
        <v>388</v>
      </c>
      <c r="X114" s="77">
        <v>5</v>
      </c>
      <c r="Y114" s="187" t="s">
        <v>436</v>
      </c>
      <c r="Z114" s="79">
        <f>ROUND(ROUND(ROUND(F105*N104,0)*S112,0)*V113,0)-X114</f>
        <v>220</v>
      </c>
      <c r="AA114" s="11"/>
    </row>
    <row r="115" spans="1:27" ht="17.2" customHeight="1" x14ac:dyDescent="0.3">
      <c r="A115" s="7">
        <v>41</v>
      </c>
      <c r="B115" s="9">
        <v>9309</v>
      </c>
      <c r="C115" s="6" t="s">
        <v>1211</v>
      </c>
      <c r="D115" s="102"/>
      <c r="E115" s="42"/>
      <c r="H115" s="42"/>
      <c r="I115" s="107"/>
      <c r="J115" s="54"/>
      <c r="K115" s="8"/>
      <c r="L115" s="238" t="s">
        <v>1210</v>
      </c>
      <c r="M115" s="184"/>
      <c r="N115" s="183"/>
      <c r="O115" s="1"/>
      <c r="P115" s="1"/>
      <c r="Q115" s="1"/>
      <c r="R115" s="1"/>
      <c r="S115" s="45"/>
      <c r="T115" s="44"/>
      <c r="U115" s="47"/>
      <c r="V115" s="147"/>
      <c r="W115" s="48"/>
      <c r="X115" s="48"/>
      <c r="Y115" s="48"/>
      <c r="Z115" s="66">
        <f>ROUND(F105*N116,0)</f>
        <v>338</v>
      </c>
      <c r="AA115" s="11"/>
    </row>
    <row r="116" spans="1:27" ht="17.2" customHeight="1" x14ac:dyDescent="0.3">
      <c r="A116" s="7">
        <v>41</v>
      </c>
      <c r="B116" s="9">
        <v>9310</v>
      </c>
      <c r="C116" s="6" t="s">
        <v>1209</v>
      </c>
      <c r="D116" s="102"/>
      <c r="E116" s="42"/>
      <c r="F116" s="115"/>
      <c r="G116" s="1"/>
      <c r="H116" s="42"/>
      <c r="I116" s="107"/>
      <c r="J116" s="54"/>
      <c r="K116" s="142"/>
      <c r="L116" s="239"/>
      <c r="M116" s="108" t="s">
        <v>428</v>
      </c>
      <c r="N116" s="56">
        <v>0.5</v>
      </c>
      <c r="O116" s="1"/>
      <c r="P116" s="1"/>
      <c r="Q116" s="1"/>
      <c r="R116" s="1"/>
      <c r="S116" s="41"/>
      <c r="T116" s="40"/>
      <c r="U116" s="94"/>
      <c r="V116" s="114"/>
      <c r="W116" s="172" t="s">
        <v>388</v>
      </c>
      <c r="X116" s="50">
        <v>5</v>
      </c>
      <c r="Y116" s="143" t="s">
        <v>436</v>
      </c>
      <c r="Z116" s="66">
        <f>ROUND(F105*N116,0)-X116</f>
        <v>333</v>
      </c>
      <c r="AA116" s="11"/>
    </row>
    <row r="117" spans="1:27" ht="17.2" customHeight="1" x14ac:dyDescent="0.3">
      <c r="A117" s="7">
        <v>41</v>
      </c>
      <c r="B117" s="9">
        <v>9311</v>
      </c>
      <c r="C117" s="6" t="s">
        <v>1208</v>
      </c>
      <c r="D117" s="102"/>
      <c r="E117" s="42"/>
      <c r="F117" s="115"/>
      <c r="G117" s="1"/>
      <c r="H117" s="42"/>
      <c r="I117" s="107"/>
      <c r="J117" s="54"/>
      <c r="K117" s="142"/>
      <c r="L117" s="239"/>
      <c r="M117" s="133"/>
      <c r="N117" s="135"/>
      <c r="O117" s="1"/>
      <c r="P117" s="1"/>
      <c r="Q117" s="1"/>
      <c r="R117" s="1"/>
      <c r="S117" s="41"/>
      <c r="T117" s="212" t="s">
        <v>534</v>
      </c>
      <c r="U117" s="47" t="s">
        <v>428</v>
      </c>
      <c r="V117" s="120">
        <v>0.95</v>
      </c>
      <c r="W117" s="48"/>
      <c r="X117" s="48"/>
      <c r="Y117" s="48"/>
      <c r="Z117" s="66">
        <f>ROUND(ROUND(F105*N116,0)*V117,0)</f>
        <v>321</v>
      </c>
      <c r="AA117" s="11"/>
    </row>
    <row r="118" spans="1:27" ht="17.2" customHeight="1" x14ac:dyDescent="0.3">
      <c r="A118" s="7">
        <v>41</v>
      </c>
      <c r="B118" s="9">
        <v>9312</v>
      </c>
      <c r="C118" s="6" t="s">
        <v>1207</v>
      </c>
      <c r="D118" s="102"/>
      <c r="E118" s="42"/>
      <c r="F118" s="115"/>
      <c r="G118" s="1"/>
      <c r="H118" s="42"/>
      <c r="I118" s="107"/>
      <c r="J118" s="54"/>
      <c r="K118" s="142"/>
      <c r="L118" s="139"/>
      <c r="M118" s="133"/>
      <c r="N118" s="135"/>
      <c r="O118" s="4"/>
      <c r="P118" s="4"/>
      <c r="Q118" s="4"/>
      <c r="R118" s="4"/>
      <c r="S118" s="20"/>
      <c r="T118" s="223"/>
      <c r="U118" s="57"/>
      <c r="V118" s="61"/>
      <c r="W118" s="172" t="s">
        <v>388</v>
      </c>
      <c r="X118" s="50">
        <v>5</v>
      </c>
      <c r="Y118" s="143" t="s">
        <v>436</v>
      </c>
      <c r="Z118" s="66">
        <f>ROUND(ROUND(F105*N116,0)*V117,0)-X118</f>
        <v>316</v>
      </c>
      <c r="AA118" s="11"/>
    </row>
    <row r="119" spans="1:27" ht="17.2" customHeight="1" x14ac:dyDescent="0.3">
      <c r="A119" s="73">
        <v>41</v>
      </c>
      <c r="B119" s="74">
        <v>9313</v>
      </c>
      <c r="C119" s="193" t="s">
        <v>1206</v>
      </c>
      <c r="D119" s="102"/>
      <c r="E119" s="42"/>
      <c r="F119" s="115"/>
      <c r="G119" s="38"/>
      <c r="H119" s="42"/>
      <c r="I119" s="115"/>
      <c r="J119" s="41"/>
      <c r="K119" s="8"/>
      <c r="L119" s="42"/>
      <c r="M119" s="1"/>
      <c r="N119" s="41"/>
      <c r="O119" s="240" t="s">
        <v>541</v>
      </c>
      <c r="P119" s="242" t="s">
        <v>400</v>
      </c>
      <c r="Q119" s="202"/>
      <c r="R119" s="75"/>
      <c r="S119" s="198"/>
      <c r="T119" s="201"/>
      <c r="U119" s="75"/>
      <c r="V119" s="124"/>
      <c r="W119" s="122"/>
      <c r="X119" s="122"/>
      <c r="Y119" s="122"/>
      <c r="Z119" s="78">
        <f>ROUND(ROUND(F105*N116,0)*S120,0)</f>
        <v>237</v>
      </c>
      <c r="AA119" s="11"/>
    </row>
    <row r="120" spans="1:27" ht="17.2" customHeight="1" x14ac:dyDescent="0.3">
      <c r="A120" s="73">
        <v>41</v>
      </c>
      <c r="B120" s="74">
        <v>9314</v>
      </c>
      <c r="C120" s="193" t="s">
        <v>1205</v>
      </c>
      <c r="D120" s="102"/>
      <c r="E120" s="42"/>
      <c r="F120" s="115"/>
      <c r="G120" s="38"/>
      <c r="H120" s="42"/>
      <c r="I120" s="115"/>
      <c r="J120" s="41"/>
      <c r="K120" s="8"/>
      <c r="L120" s="42"/>
      <c r="M120" s="1"/>
      <c r="N120" s="41"/>
      <c r="O120" s="241"/>
      <c r="P120" s="243"/>
      <c r="Q120" s="196"/>
      <c r="R120" s="195" t="s">
        <v>428</v>
      </c>
      <c r="S120" s="194">
        <v>0.7</v>
      </c>
      <c r="T120" s="200"/>
      <c r="U120" s="76"/>
      <c r="V120" s="123"/>
      <c r="W120" s="199" t="s">
        <v>388</v>
      </c>
      <c r="X120" s="75">
        <v>5</v>
      </c>
      <c r="Y120" s="198" t="s">
        <v>436</v>
      </c>
      <c r="Z120" s="78">
        <f>ROUND(ROUND(F105*N116,0)*S120,0)-X120</f>
        <v>232</v>
      </c>
      <c r="AA120" s="11"/>
    </row>
    <row r="121" spans="1:27" ht="17.2" customHeight="1" x14ac:dyDescent="0.3">
      <c r="A121" s="73">
        <v>41</v>
      </c>
      <c r="B121" s="74">
        <v>9315</v>
      </c>
      <c r="C121" s="193" t="s">
        <v>1204</v>
      </c>
      <c r="D121" s="102"/>
      <c r="E121" s="42"/>
      <c r="F121" s="115"/>
      <c r="G121" s="38"/>
      <c r="H121" s="42"/>
      <c r="I121" s="115"/>
      <c r="J121" s="41"/>
      <c r="K121" s="8"/>
      <c r="L121" s="42"/>
      <c r="M121" s="1"/>
      <c r="N121" s="41"/>
      <c r="O121" s="241"/>
      <c r="P121" s="243"/>
      <c r="Q121" s="196"/>
      <c r="R121" s="195"/>
      <c r="S121" s="194"/>
      <c r="T121" s="242" t="s">
        <v>534</v>
      </c>
      <c r="U121" s="75" t="s">
        <v>428</v>
      </c>
      <c r="V121" s="124">
        <v>0.95</v>
      </c>
      <c r="W121" s="125"/>
      <c r="X121" s="125"/>
      <c r="Y121" s="125"/>
      <c r="Z121" s="79">
        <f>ROUND(ROUND(ROUND(F105*N116,0)*S120,0)*V121,0)</f>
        <v>225</v>
      </c>
      <c r="AA121" s="11"/>
    </row>
    <row r="122" spans="1:27" ht="17.2" customHeight="1" x14ac:dyDescent="0.3">
      <c r="A122" s="73">
        <v>41</v>
      </c>
      <c r="B122" s="74">
        <v>9316</v>
      </c>
      <c r="C122" s="193" t="s">
        <v>1203</v>
      </c>
      <c r="D122" s="102"/>
      <c r="E122" s="42"/>
      <c r="F122" s="115"/>
      <c r="G122" s="38"/>
      <c r="H122" s="42"/>
      <c r="I122" s="115"/>
      <c r="J122" s="41"/>
      <c r="K122" s="8"/>
      <c r="L122" s="42"/>
      <c r="M122" s="1"/>
      <c r="N122" s="41"/>
      <c r="O122" s="241"/>
      <c r="P122" s="244"/>
      <c r="Q122" s="196"/>
      <c r="R122" s="190"/>
      <c r="S122" s="189"/>
      <c r="T122" s="244"/>
      <c r="U122" s="76"/>
      <c r="V122" s="123"/>
      <c r="W122" s="188" t="s">
        <v>388</v>
      </c>
      <c r="X122" s="77">
        <v>5</v>
      </c>
      <c r="Y122" s="187" t="s">
        <v>436</v>
      </c>
      <c r="Z122" s="79">
        <f>ROUND(ROUND(ROUND(F105*N116,0)*S120,0)*V121,0)-X122</f>
        <v>220</v>
      </c>
      <c r="AA122" s="11"/>
    </row>
    <row r="123" spans="1:27" ht="17.2" customHeight="1" x14ac:dyDescent="0.3">
      <c r="A123" s="73">
        <v>41</v>
      </c>
      <c r="B123" s="74">
        <v>9317</v>
      </c>
      <c r="C123" s="193" t="s">
        <v>1202</v>
      </c>
      <c r="D123" s="102"/>
      <c r="E123" s="42"/>
      <c r="F123" s="115"/>
      <c r="G123" s="38"/>
      <c r="H123" s="42"/>
      <c r="I123" s="115"/>
      <c r="J123" s="41"/>
      <c r="K123" s="8"/>
      <c r="L123" s="42"/>
      <c r="M123" s="1"/>
      <c r="N123" s="41"/>
      <c r="O123" s="197"/>
      <c r="P123" s="242" t="s">
        <v>389</v>
      </c>
      <c r="Q123" s="202"/>
      <c r="R123" s="75"/>
      <c r="S123" s="198"/>
      <c r="T123" s="201"/>
      <c r="U123" s="75"/>
      <c r="V123" s="124"/>
      <c r="W123" s="122"/>
      <c r="X123" s="122"/>
      <c r="Y123" s="122"/>
      <c r="Z123" s="78">
        <f>ROUND(ROUND(F105*N116,0)*S124,0)</f>
        <v>169</v>
      </c>
      <c r="AA123" s="11"/>
    </row>
    <row r="124" spans="1:27" ht="17.2" customHeight="1" x14ac:dyDescent="0.3">
      <c r="A124" s="73">
        <v>41</v>
      </c>
      <c r="B124" s="74">
        <v>9318</v>
      </c>
      <c r="C124" s="193" t="s">
        <v>1201</v>
      </c>
      <c r="D124" s="102"/>
      <c r="E124" s="42"/>
      <c r="F124" s="115"/>
      <c r="G124" s="38"/>
      <c r="H124" s="42"/>
      <c r="I124" s="115"/>
      <c r="J124" s="41"/>
      <c r="K124" s="8"/>
      <c r="L124" s="42"/>
      <c r="M124" s="1"/>
      <c r="N124" s="41"/>
      <c r="O124" s="197"/>
      <c r="P124" s="243"/>
      <c r="Q124" s="196"/>
      <c r="R124" s="195" t="s">
        <v>386</v>
      </c>
      <c r="S124" s="194">
        <v>0.5</v>
      </c>
      <c r="T124" s="200"/>
      <c r="U124" s="76"/>
      <c r="V124" s="123"/>
      <c r="W124" s="199" t="s">
        <v>388</v>
      </c>
      <c r="X124" s="75">
        <v>5</v>
      </c>
      <c r="Y124" s="198" t="s">
        <v>436</v>
      </c>
      <c r="Z124" s="78">
        <f>ROUND(ROUND(F105*N116,0)*S124,0)-X124</f>
        <v>164</v>
      </c>
      <c r="AA124" s="11"/>
    </row>
    <row r="125" spans="1:27" ht="17.2" customHeight="1" x14ac:dyDescent="0.3">
      <c r="A125" s="73">
        <v>41</v>
      </c>
      <c r="B125" s="74">
        <v>9319</v>
      </c>
      <c r="C125" s="193" t="s">
        <v>1200</v>
      </c>
      <c r="D125" s="102"/>
      <c r="E125" s="42"/>
      <c r="F125" s="115"/>
      <c r="G125" s="38"/>
      <c r="H125" s="42"/>
      <c r="I125" s="115"/>
      <c r="J125" s="41"/>
      <c r="K125" s="8"/>
      <c r="L125" s="42"/>
      <c r="M125" s="1"/>
      <c r="N125" s="41"/>
      <c r="O125" s="197"/>
      <c r="P125" s="243"/>
      <c r="Q125" s="196"/>
      <c r="R125" s="195"/>
      <c r="S125" s="194"/>
      <c r="T125" s="242" t="s">
        <v>534</v>
      </c>
      <c r="U125" s="75" t="s">
        <v>386</v>
      </c>
      <c r="V125" s="124">
        <v>0.95</v>
      </c>
      <c r="W125" s="125"/>
      <c r="X125" s="125"/>
      <c r="Y125" s="125"/>
      <c r="Z125" s="79">
        <f>ROUND(ROUND(ROUND(F105*N116,0)*S124,0)*V125,0)</f>
        <v>161</v>
      </c>
      <c r="AA125" s="11"/>
    </row>
    <row r="126" spans="1:27" ht="17.2" customHeight="1" x14ac:dyDescent="0.3">
      <c r="A126" s="73">
        <v>41</v>
      </c>
      <c r="B126" s="74">
        <v>9320</v>
      </c>
      <c r="C126" s="193" t="s">
        <v>1199</v>
      </c>
      <c r="D126" s="102"/>
      <c r="E126" s="42"/>
      <c r="F126" s="115"/>
      <c r="G126" s="54"/>
      <c r="H126" s="40"/>
      <c r="I126" s="27"/>
      <c r="J126" s="20"/>
      <c r="K126" s="8"/>
      <c r="L126" s="40"/>
      <c r="M126" s="4"/>
      <c r="N126" s="20"/>
      <c r="O126" s="192"/>
      <c r="P126" s="244"/>
      <c r="Q126" s="191"/>
      <c r="R126" s="190"/>
      <c r="S126" s="189"/>
      <c r="T126" s="244"/>
      <c r="U126" s="76"/>
      <c r="V126" s="123"/>
      <c r="W126" s="188" t="s">
        <v>388</v>
      </c>
      <c r="X126" s="77">
        <v>5</v>
      </c>
      <c r="Y126" s="187" t="s">
        <v>436</v>
      </c>
      <c r="Z126" s="79">
        <f>ROUND(ROUND(ROUND(F105*N116,0)*S124,0)*V125,0)-X126</f>
        <v>156</v>
      </c>
      <c r="AA126" s="11"/>
    </row>
    <row r="127" spans="1:27" ht="17.2" customHeight="1" x14ac:dyDescent="0.3">
      <c r="A127" s="31">
        <v>41</v>
      </c>
      <c r="B127" s="9">
        <v>9321</v>
      </c>
      <c r="C127" s="6" t="s">
        <v>1198</v>
      </c>
      <c r="D127" s="176"/>
      <c r="E127" s="42"/>
      <c r="H127" s="218" t="s">
        <v>528</v>
      </c>
      <c r="I127" s="107"/>
      <c r="J127" s="54"/>
      <c r="K127" s="142"/>
      <c r="L127" s="238" t="s">
        <v>1125</v>
      </c>
      <c r="M127" s="181"/>
      <c r="N127" s="180"/>
      <c r="O127" s="1"/>
      <c r="P127" s="1"/>
      <c r="Q127" s="1"/>
      <c r="R127" s="1"/>
      <c r="S127" s="41"/>
      <c r="T127" s="44"/>
      <c r="U127" s="47"/>
      <c r="V127" s="147"/>
      <c r="W127" s="48"/>
      <c r="X127" s="48"/>
      <c r="Y127" s="48"/>
      <c r="Z127" s="66">
        <f>ROUND(ROUND(F105*J129,0)*N128,0)</f>
        <v>456</v>
      </c>
      <c r="AA127" s="11"/>
    </row>
    <row r="128" spans="1:27" ht="17.2" customHeight="1" x14ac:dyDescent="0.3">
      <c r="A128" s="7">
        <v>41</v>
      </c>
      <c r="B128" s="9">
        <v>9322</v>
      </c>
      <c r="C128" s="6" t="s">
        <v>1197</v>
      </c>
      <c r="D128" s="176"/>
      <c r="E128" s="42"/>
      <c r="F128" s="1"/>
      <c r="G128" s="1"/>
      <c r="H128" s="219"/>
      <c r="I128" s="107"/>
      <c r="J128" s="54"/>
      <c r="K128" s="142"/>
      <c r="L128" s="239"/>
      <c r="M128" s="108" t="s">
        <v>386</v>
      </c>
      <c r="N128" s="116">
        <v>0.7</v>
      </c>
      <c r="O128" s="1"/>
      <c r="P128" s="1"/>
      <c r="Q128" s="1"/>
      <c r="R128" s="1"/>
      <c r="S128" s="41"/>
      <c r="T128" s="40"/>
      <c r="U128" s="94"/>
      <c r="V128" s="114"/>
      <c r="W128" s="172" t="s">
        <v>388</v>
      </c>
      <c r="X128" s="50">
        <v>5</v>
      </c>
      <c r="Y128" s="143" t="s">
        <v>436</v>
      </c>
      <c r="Z128" s="66">
        <f>ROUND(ROUND(F105*J129,0)*N128,0)-X128</f>
        <v>451</v>
      </c>
      <c r="AA128" s="11"/>
    </row>
    <row r="129" spans="1:27" ht="17.2" customHeight="1" x14ac:dyDescent="0.3">
      <c r="A129" s="7">
        <v>41</v>
      </c>
      <c r="B129" s="9">
        <v>9323</v>
      </c>
      <c r="C129" s="6" t="s">
        <v>1196</v>
      </c>
      <c r="D129" s="176"/>
      <c r="E129" s="42"/>
      <c r="F129" s="1"/>
      <c r="G129" s="1"/>
      <c r="H129" s="219"/>
      <c r="I129" s="108" t="s">
        <v>386</v>
      </c>
      <c r="J129" s="116">
        <v>0.96499999999999997</v>
      </c>
      <c r="K129" s="142"/>
      <c r="L129" s="239"/>
      <c r="M129" s="133"/>
      <c r="N129" s="135"/>
      <c r="O129" s="1"/>
      <c r="P129" s="1"/>
      <c r="Q129" s="1"/>
      <c r="R129" s="1"/>
      <c r="S129" s="41"/>
      <c r="T129" s="212" t="s">
        <v>534</v>
      </c>
      <c r="U129" s="47" t="s">
        <v>386</v>
      </c>
      <c r="V129" s="120">
        <v>0.95</v>
      </c>
      <c r="W129" s="48"/>
      <c r="X129" s="48"/>
      <c r="Y129" s="48"/>
      <c r="Z129" s="66">
        <f>ROUND(ROUND(ROUND(F105*J129,0)*N128,0)*V129,0)</f>
        <v>433</v>
      </c>
      <c r="AA129" s="11"/>
    </row>
    <row r="130" spans="1:27" ht="17.2" customHeight="1" x14ac:dyDescent="0.3">
      <c r="A130" s="7">
        <v>41</v>
      </c>
      <c r="B130" s="9">
        <v>9324</v>
      </c>
      <c r="C130" s="6" t="s">
        <v>1195</v>
      </c>
      <c r="D130" s="176"/>
      <c r="E130" s="42"/>
      <c r="F130" s="1"/>
      <c r="G130" s="1"/>
      <c r="H130" s="219"/>
      <c r="I130" s="107"/>
      <c r="J130" s="54"/>
      <c r="K130" s="142"/>
      <c r="L130" s="133"/>
      <c r="M130" s="133"/>
      <c r="N130" s="135"/>
      <c r="O130" s="4"/>
      <c r="P130" s="4"/>
      <c r="Q130" s="4"/>
      <c r="R130" s="4"/>
      <c r="S130" s="20"/>
      <c r="T130" s="223"/>
      <c r="V130" s="61"/>
      <c r="W130" s="172" t="s">
        <v>388</v>
      </c>
      <c r="X130" s="50">
        <v>5</v>
      </c>
      <c r="Y130" s="143" t="s">
        <v>436</v>
      </c>
      <c r="Z130" s="66">
        <f>ROUND(ROUND(ROUND(F105*J129,0)*N128,0)*V129,0)-X130</f>
        <v>428</v>
      </c>
      <c r="AA130" s="11"/>
    </row>
    <row r="131" spans="1:27" ht="17.2" customHeight="1" x14ac:dyDescent="0.3">
      <c r="A131" s="73">
        <v>41</v>
      </c>
      <c r="B131" s="74">
        <v>9325</v>
      </c>
      <c r="C131" s="193" t="s">
        <v>1194</v>
      </c>
      <c r="D131" s="176"/>
      <c r="E131" s="42"/>
      <c r="F131" s="38"/>
      <c r="G131" s="38"/>
      <c r="H131" s="42"/>
      <c r="I131" s="115"/>
      <c r="J131" s="41"/>
      <c r="K131" s="8"/>
      <c r="L131" s="1"/>
      <c r="M131" s="1"/>
      <c r="N131" s="41"/>
      <c r="O131" s="240" t="s">
        <v>541</v>
      </c>
      <c r="P131" s="242" t="s">
        <v>390</v>
      </c>
      <c r="Q131" s="202"/>
      <c r="R131" s="75"/>
      <c r="S131" s="198"/>
      <c r="T131" s="201"/>
      <c r="U131" s="75"/>
      <c r="V131" s="124"/>
      <c r="W131" s="122"/>
      <c r="X131" s="122"/>
      <c r="Y131" s="122"/>
      <c r="Z131" s="78">
        <f>ROUND(ROUND(ROUND(F105*J129,0)*N128,0)*S132,0)</f>
        <v>319</v>
      </c>
      <c r="AA131" s="11"/>
    </row>
    <row r="132" spans="1:27" ht="17.2" customHeight="1" x14ac:dyDescent="0.3">
      <c r="A132" s="73">
        <v>41</v>
      </c>
      <c r="B132" s="74">
        <v>9326</v>
      </c>
      <c r="C132" s="193" t="s">
        <v>1193</v>
      </c>
      <c r="D132" s="176"/>
      <c r="E132" s="42"/>
      <c r="F132" s="38"/>
      <c r="G132" s="38"/>
      <c r="H132" s="42"/>
      <c r="I132" s="115"/>
      <c r="J132" s="41"/>
      <c r="K132" s="8"/>
      <c r="L132" s="1"/>
      <c r="M132" s="1"/>
      <c r="N132" s="41"/>
      <c r="O132" s="241"/>
      <c r="P132" s="243"/>
      <c r="Q132" s="196"/>
      <c r="R132" s="195" t="s">
        <v>386</v>
      </c>
      <c r="S132" s="194">
        <v>0.7</v>
      </c>
      <c r="T132" s="200"/>
      <c r="U132" s="76"/>
      <c r="V132" s="123"/>
      <c r="W132" s="199" t="s">
        <v>388</v>
      </c>
      <c r="X132" s="75">
        <v>5</v>
      </c>
      <c r="Y132" s="198" t="s">
        <v>436</v>
      </c>
      <c r="Z132" s="78">
        <f>ROUND(ROUND(ROUND(F105*J129,0)*N128,0)*S132,0)-X132</f>
        <v>314</v>
      </c>
      <c r="AA132" s="11"/>
    </row>
    <row r="133" spans="1:27" ht="17.2" customHeight="1" x14ac:dyDescent="0.3">
      <c r="A133" s="73">
        <v>41</v>
      </c>
      <c r="B133" s="74">
        <v>9327</v>
      </c>
      <c r="C133" s="193" t="s">
        <v>1192</v>
      </c>
      <c r="D133" s="176"/>
      <c r="E133" s="42"/>
      <c r="F133" s="38"/>
      <c r="G133" s="38"/>
      <c r="H133" s="42"/>
      <c r="I133" s="115"/>
      <c r="J133" s="41"/>
      <c r="K133" s="8"/>
      <c r="L133" s="1"/>
      <c r="M133" s="1"/>
      <c r="N133" s="41"/>
      <c r="O133" s="241"/>
      <c r="P133" s="243"/>
      <c r="Q133" s="196"/>
      <c r="R133" s="195"/>
      <c r="S133" s="194"/>
      <c r="T133" s="242" t="s">
        <v>534</v>
      </c>
      <c r="U133" s="75" t="s">
        <v>386</v>
      </c>
      <c r="V133" s="124">
        <v>0.95</v>
      </c>
      <c r="W133" s="125"/>
      <c r="X133" s="125"/>
      <c r="Y133" s="125"/>
      <c r="Z133" s="79">
        <f>ROUND(ROUND(ROUND(ROUND(F105*J129,0)*N128,0)*S132,0)*V133,0)</f>
        <v>303</v>
      </c>
      <c r="AA133" s="11"/>
    </row>
    <row r="134" spans="1:27" ht="17.2" customHeight="1" x14ac:dyDescent="0.3">
      <c r="A134" s="73">
        <v>41</v>
      </c>
      <c r="B134" s="74">
        <v>9328</v>
      </c>
      <c r="C134" s="193" t="s">
        <v>1191</v>
      </c>
      <c r="D134" s="176"/>
      <c r="E134" s="42"/>
      <c r="F134" s="38"/>
      <c r="G134" s="38"/>
      <c r="H134" s="42"/>
      <c r="I134" s="115"/>
      <c r="J134" s="41"/>
      <c r="K134" s="8"/>
      <c r="L134" s="1"/>
      <c r="M134" s="1"/>
      <c r="N134" s="41"/>
      <c r="O134" s="241"/>
      <c r="P134" s="244"/>
      <c r="Q134" s="196"/>
      <c r="R134" s="190"/>
      <c r="S134" s="189"/>
      <c r="T134" s="244"/>
      <c r="U134" s="76"/>
      <c r="V134" s="123"/>
      <c r="W134" s="188" t="s">
        <v>388</v>
      </c>
      <c r="X134" s="77">
        <v>5</v>
      </c>
      <c r="Y134" s="187" t="s">
        <v>436</v>
      </c>
      <c r="Z134" s="79">
        <f>ROUND(ROUND(ROUND(ROUND(F105*J129,0)*N128,0)*S132,0)*V133,0)-X134</f>
        <v>298</v>
      </c>
      <c r="AA134" s="11"/>
    </row>
    <row r="135" spans="1:27" ht="17.2" customHeight="1" x14ac:dyDescent="0.3">
      <c r="A135" s="73">
        <v>41</v>
      </c>
      <c r="B135" s="74">
        <v>9329</v>
      </c>
      <c r="C135" s="193" t="s">
        <v>1190</v>
      </c>
      <c r="D135" s="176"/>
      <c r="E135" s="42"/>
      <c r="F135" s="38"/>
      <c r="G135" s="38"/>
      <c r="H135" s="42"/>
      <c r="I135" s="115"/>
      <c r="J135" s="41"/>
      <c r="K135" s="8"/>
      <c r="L135" s="1"/>
      <c r="M135" s="1"/>
      <c r="N135" s="41"/>
      <c r="O135" s="197"/>
      <c r="P135" s="242" t="s">
        <v>389</v>
      </c>
      <c r="Q135" s="202"/>
      <c r="R135" s="75"/>
      <c r="S135" s="198"/>
      <c r="T135" s="201"/>
      <c r="U135" s="75"/>
      <c r="V135" s="124"/>
      <c r="W135" s="122"/>
      <c r="X135" s="122"/>
      <c r="Y135" s="122"/>
      <c r="Z135" s="78">
        <f>ROUND(ROUND(ROUND(F105*J129,0)*N128,0)*S136,0)</f>
        <v>228</v>
      </c>
      <c r="AA135" s="11"/>
    </row>
    <row r="136" spans="1:27" ht="17.2" customHeight="1" x14ac:dyDescent="0.3">
      <c r="A136" s="73">
        <v>41</v>
      </c>
      <c r="B136" s="74">
        <v>9330</v>
      </c>
      <c r="C136" s="193" t="s">
        <v>1189</v>
      </c>
      <c r="D136" s="176"/>
      <c r="E136" s="42"/>
      <c r="F136" s="38"/>
      <c r="G136" s="38"/>
      <c r="H136" s="42"/>
      <c r="I136" s="115"/>
      <c r="J136" s="41"/>
      <c r="K136" s="8"/>
      <c r="L136" s="1"/>
      <c r="M136" s="1"/>
      <c r="N136" s="41"/>
      <c r="O136" s="197"/>
      <c r="P136" s="243"/>
      <c r="Q136" s="196"/>
      <c r="R136" s="195" t="s">
        <v>386</v>
      </c>
      <c r="S136" s="194">
        <v>0.5</v>
      </c>
      <c r="T136" s="200"/>
      <c r="U136" s="76"/>
      <c r="V136" s="123"/>
      <c r="W136" s="199" t="s">
        <v>388</v>
      </c>
      <c r="X136" s="75">
        <v>5</v>
      </c>
      <c r="Y136" s="198" t="s">
        <v>436</v>
      </c>
      <c r="Z136" s="78">
        <f>ROUND(ROUND(ROUND(F105*J129,0)*N128,0)*S136,0)-X136</f>
        <v>223</v>
      </c>
      <c r="AA136" s="11"/>
    </row>
    <row r="137" spans="1:27" ht="17.2" customHeight="1" x14ac:dyDescent="0.3">
      <c r="A137" s="73">
        <v>41</v>
      </c>
      <c r="B137" s="74">
        <v>9331</v>
      </c>
      <c r="C137" s="193" t="s">
        <v>1188</v>
      </c>
      <c r="D137" s="176"/>
      <c r="E137" s="42"/>
      <c r="F137" s="38"/>
      <c r="G137" s="38"/>
      <c r="H137" s="42"/>
      <c r="I137" s="115"/>
      <c r="J137" s="41"/>
      <c r="K137" s="8"/>
      <c r="L137" s="1"/>
      <c r="M137" s="1"/>
      <c r="N137" s="41"/>
      <c r="O137" s="197"/>
      <c r="P137" s="243"/>
      <c r="Q137" s="196"/>
      <c r="R137" s="195"/>
      <c r="S137" s="194"/>
      <c r="T137" s="242" t="s">
        <v>534</v>
      </c>
      <c r="U137" s="75" t="s">
        <v>386</v>
      </c>
      <c r="V137" s="124">
        <v>0.95</v>
      </c>
      <c r="W137" s="125"/>
      <c r="X137" s="125"/>
      <c r="Y137" s="125"/>
      <c r="Z137" s="79">
        <f>ROUND(ROUND(ROUND(ROUND(F105*J129,0)*N128,0)*S136,0)*V137,0)</f>
        <v>217</v>
      </c>
      <c r="AA137" s="11"/>
    </row>
    <row r="138" spans="1:27" ht="17.2" customHeight="1" x14ac:dyDescent="0.3">
      <c r="A138" s="73">
        <v>41</v>
      </c>
      <c r="B138" s="74">
        <v>9332</v>
      </c>
      <c r="C138" s="193" t="s">
        <v>1187</v>
      </c>
      <c r="D138" s="176"/>
      <c r="E138" s="42"/>
      <c r="F138" s="38"/>
      <c r="G138" s="38"/>
      <c r="H138" s="42"/>
      <c r="K138" s="186"/>
      <c r="L138" s="1"/>
      <c r="M138" s="131"/>
      <c r="N138" s="130"/>
      <c r="O138" s="192"/>
      <c r="P138" s="244"/>
      <c r="Q138" s="191"/>
      <c r="R138" s="190"/>
      <c r="S138" s="189"/>
      <c r="T138" s="244"/>
      <c r="U138" s="76"/>
      <c r="V138" s="123"/>
      <c r="W138" s="188" t="s">
        <v>388</v>
      </c>
      <c r="X138" s="77">
        <v>5</v>
      </c>
      <c r="Y138" s="187" t="s">
        <v>436</v>
      </c>
      <c r="Z138" s="79">
        <f>ROUND(ROUND(ROUND(ROUND(F105*J129,0)*N128,0)*S136,0)*V137,0)-X138</f>
        <v>212</v>
      </c>
      <c r="AA138" s="11"/>
    </row>
    <row r="139" spans="1:27" ht="17.2" customHeight="1" x14ac:dyDescent="0.3">
      <c r="A139" s="31">
        <v>41</v>
      </c>
      <c r="B139" s="9">
        <v>9333</v>
      </c>
      <c r="C139" s="6" t="s">
        <v>1186</v>
      </c>
      <c r="D139" s="102"/>
      <c r="E139" s="42"/>
      <c r="F139" s="115"/>
      <c r="G139" s="41"/>
      <c r="H139" s="185"/>
      <c r="I139" s="107"/>
      <c r="J139" s="54"/>
      <c r="K139" s="8"/>
      <c r="L139" s="238" t="s">
        <v>1083</v>
      </c>
      <c r="M139" s="184"/>
      <c r="N139" s="183"/>
      <c r="O139" s="1"/>
      <c r="P139" s="1"/>
      <c r="Q139" s="1"/>
      <c r="R139" s="1"/>
      <c r="S139" s="41"/>
      <c r="T139" s="44"/>
      <c r="U139" s="47"/>
      <c r="V139" s="147"/>
      <c r="W139" s="48"/>
      <c r="X139" s="48"/>
      <c r="Y139" s="48"/>
      <c r="Z139" s="66">
        <f>ROUND(ROUND(F105*J129,0)*N140,0)</f>
        <v>326</v>
      </c>
      <c r="AA139" s="11"/>
    </row>
    <row r="140" spans="1:27" ht="17.2" customHeight="1" x14ac:dyDescent="0.3">
      <c r="A140" s="7">
        <v>41</v>
      </c>
      <c r="B140" s="9">
        <v>9334</v>
      </c>
      <c r="C140" s="6" t="s">
        <v>1185</v>
      </c>
      <c r="D140" s="102"/>
      <c r="E140" s="42"/>
      <c r="F140" s="1"/>
      <c r="G140" s="1"/>
      <c r="H140" s="42"/>
      <c r="I140" s="107"/>
      <c r="J140" s="54"/>
      <c r="K140" s="142"/>
      <c r="L140" s="239"/>
      <c r="M140" s="108" t="s">
        <v>386</v>
      </c>
      <c r="N140" s="56">
        <v>0.5</v>
      </c>
      <c r="O140" s="1"/>
      <c r="P140" s="1"/>
      <c r="Q140" s="1"/>
      <c r="R140" s="1"/>
      <c r="S140" s="41"/>
      <c r="T140" s="40"/>
      <c r="U140" s="94"/>
      <c r="V140" s="114"/>
      <c r="W140" s="172" t="s">
        <v>388</v>
      </c>
      <c r="X140" s="50">
        <v>5</v>
      </c>
      <c r="Y140" s="143" t="s">
        <v>436</v>
      </c>
      <c r="Z140" s="66">
        <f>ROUND(ROUND(F105*J129,0)*N140,0)-X140</f>
        <v>321</v>
      </c>
      <c r="AA140" s="11"/>
    </row>
    <row r="141" spans="1:27" ht="17.2" customHeight="1" x14ac:dyDescent="0.3">
      <c r="A141" s="7">
        <v>41</v>
      </c>
      <c r="B141" s="9">
        <v>9335</v>
      </c>
      <c r="C141" s="6" t="s">
        <v>1184</v>
      </c>
      <c r="D141" s="102"/>
      <c r="E141" s="42"/>
      <c r="F141" s="1"/>
      <c r="G141" s="1"/>
      <c r="H141" s="42"/>
      <c r="I141" s="107"/>
      <c r="J141" s="54"/>
      <c r="K141" s="142"/>
      <c r="L141" s="239"/>
      <c r="M141" s="133"/>
      <c r="N141" s="135"/>
      <c r="O141" s="1"/>
      <c r="P141" s="1"/>
      <c r="Q141" s="1"/>
      <c r="R141" s="1"/>
      <c r="S141" s="41"/>
      <c r="T141" s="212" t="s">
        <v>534</v>
      </c>
      <c r="U141" s="47" t="s">
        <v>386</v>
      </c>
      <c r="V141" s="120">
        <v>0.95</v>
      </c>
      <c r="W141" s="48"/>
      <c r="X141" s="48"/>
      <c r="Y141" s="48"/>
      <c r="Z141" s="66">
        <f>ROUND(ROUND(ROUND(F105*J129,0)*N140,0)*V141,0)</f>
        <v>310</v>
      </c>
      <c r="AA141" s="11"/>
    </row>
    <row r="142" spans="1:27" ht="17.2" customHeight="1" x14ac:dyDescent="0.3">
      <c r="A142" s="7">
        <v>41</v>
      </c>
      <c r="B142" s="9">
        <v>9336</v>
      </c>
      <c r="C142" s="6" t="s">
        <v>1183</v>
      </c>
      <c r="D142" s="102"/>
      <c r="E142" s="42"/>
      <c r="F142" s="1"/>
      <c r="G142" s="1"/>
      <c r="H142" s="42"/>
      <c r="I142" s="107"/>
      <c r="J142" s="54"/>
      <c r="K142" s="142"/>
      <c r="L142" s="139"/>
      <c r="M142" s="133"/>
      <c r="N142" s="135"/>
      <c r="O142" s="4"/>
      <c r="P142" s="4"/>
      <c r="Q142" s="4"/>
      <c r="R142" s="4"/>
      <c r="S142" s="20"/>
      <c r="T142" s="223"/>
      <c r="V142" s="61"/>
      <c r="W142" s="172" t="s">
        <v>388</v>
      </c>
      <c r="X142" s="50">
        <v>5</v>
      </c>
      <c r="Y142" s="143" t="s">
        <v>436</v>
      </c>
      <c r="Z142" s="66">
        <f>ROUND(ROUND(ROUND(F105*J129,0)*N140,0)*V141,0)-X142</f>
        <v>305</v>
      </c>
      <c r="AA142" s="11"/>
    </row>
    <row r="143" spans="1:27" ht="17.2" customHeight="1" x14ac:dyDescent="0.3">
      <c r="A143" s="73">
        <v>41</v>
      </c>
      <c r="B143" s="74">
        <v>9337</v>
      </c>
      <c r="C143" s="193" t="s">
        <v>1182</v>
      </c>
      <c r="D143" s="102"/>
      <c r="E143" s="42"/>
      <c r="F143" s="38"/>
      <c r="G143" s="38"/>
      <c r="H143" s="42"/>
      <c r="I143" s="115"/>
      <c r="J143" s="41"/>
      <c r="K143" s="8"/>
      <c r="L143" s="42"/>
      <c r="M143" s="1"/>
      <c r="N143" s="41"/>
      <c r="O143" s="240" t="s">
        <v>541</v>
      </c>
      <c r="P143" s="242" t="s">
        <v>390</v>
      </c>
      <c r="Q143" s="202"/>
      <c r="R143" s="75"/>
      <c r="S143" s="198"/>
      <c r="T143" s="201"/>
      <c r="U143" s="75"/>
      <c r="V143" s="124"/>
      <c r="W143" s="122"/>
      <c r="X143" s="122"/>
      <c r="Y143" s="122"/>
      <c r="Z143" s="78">
        <f>ROUND(ROUND(ROUND(F105*J129,0)*N140,0)*S144,0)</f>
        <v>228</v>
      </c>
      <c r="AA143" s="11"/>
    </row>
    <row r="144" spans="1:27" ht="17.2" customHeight="1" x14ac:dyDescent="0.3">
      <c r="A144" s="73">
        <v>41</v>
      </c>
      <c r="B144" s="74">
        <v>9338</v>
      </c>
      <c r="C144" s="193" t="s">
        <v>1181</v>
      </c>
      <c r="D144" s="102"/>
      <c r="E144" s="42"/>
      <c r="F144" s="38"/>
      <c r="G144" s="38"/>
      <c r="H144" s="42"/>
      <c r="I144" s="115"/>
      <c r="J144" s="41"/>
      <c r="K144" s="8"/>
      <c r="L144" s="42"/>
      <c r="M144" s="1"/>
      <c r="N144" s="41"/>
      <c r="O144" s="241"/>
      <c r="P144" s="243"/>
      <c r="Q144" s="196"/>
      <c r="R144" s="195" t="s">
        <v>386</v>
      </c>
      <c r="S144" s="194">
        <v>0.7</v>
      </c>
      <c r="T144" s="200"/>
      <c r="U144" s="76"/>
      <c r="V144" s="123"/>
      <c r="W144" s="199" t="s">
        <v>388</v>
      </c>
      <c r="X144" s="75">
        <v>5</v>
      </c>
      <c r="Y144" s="198" t="s">
        <v>436</v>
      </c>
      <c r="Z144" s="78">
        <f>ROUND(ROUND(ROUND(F105*J129,0)*N140,0)*S144,0)-X144</f>
        <v>223</v>
      </c>
      <c r="AA144" s="11"/>
    </row>
    <row r="145" spans="1:27" ht="17.2" customHeight="1" x14ac:dyDescent="0.3">
      <c r="A145" s="73">
        <v>41</v>
      </c>
      <c r="B145" s="74">
        <v>9339</v>
      </c>
      <c r="C145" s="193" t="s">
        <v>1180</v>
      </c>
      <c r="D145" s="102"/>
      <c r="E145" s="42"/>
      <c r="F145" s="38"/>
      <c r="G145" s="38"/>
      <c r="H145" s="42"/>
      <c r="I145" s="115"/>
      <c r="J145" s="41"/>
      <c r="K145" s="8"/>
      <c r="L145" s="42"/>
      <c r="M145" s="1"/>
      <c r="N145" s="41"/>
      <c r="O145" s="241"/>
      <c r="P145" s="243"/>
      <c r="Q145" s="196"/>
      <c r="R145" s="195"/>
      <c r="S145" s="194"/>
      <c r="T145" s="242" t="s">
        <v>534</v>
      </c>
      <c r="U145" s="75" t="s">
        <v>386</v>
      </c>
      <c r="V145" s="124">
        <v>0.95</v>
      </c>
      <c r="W145" s="125"/>
      <c r="X145" s="125"/>
      <c r="Y145" s="125"/>
      <c r="Z145" s="79">
        <f>ROUND(ROUND(ROUND(ROUND(F105*J129,0)*N140,0)*S144,0)*V145,0)</f>
        <v>217</v>
      </c>
      <c r="AA145" s="11"/>
    </row>
    <row r="146" spans="1:27" ht="17.2" customHeight="1" x14ac:dyDescent="0.3">
      <c r="A146" s="73">
        <v>41</v>
      </c>
      <c r="B146" s="74">
        <v>9340</v>
      </c>
      <c r="C146" s="193" t="s">
        <v>1179</v>
      </c>
      <c r="D146" s="102"/>
      <c r="E146" s="42"/>
      <c r="F146" s="38"/>
      <c r="G146" s="38"/>
      <c r="H146" s="42"/>
      <c r="I146" s="115"/>
      <c r="J146" s="41"/>
      <c r="K146" s="8"/>
      <c r="L146" s="42"/>
      <c r="M146" s="1"/>
      <c r="N146" s="41"/>
      <c r="O146" s="241"/>
      <c r="P146" s="244"/>
      <c r="Q146" s="196"/>
      <c r="R146" s="190"/>
      <c r="S146" s="189"/>
      <c r="T146" s="244"/>
      <c r="U146" s="76"/>
      <c r="V146" s="123"/>
      <c r="W146" s="188" t="s">
        <v>388</v>
      </c>
      <c r="X146" s="77">
        <v>5</v>
      </c>
      <c r="Y146" s="187" t="s">
        <v>436</v>
      </c>
      <c r="Z146" s="79">
        <f>ROUND(ROUND(ROUND(ROUND(F105*J129,0)*N140,0)*S144,0)*V145,0)-X146</f>
        <v>212</v>
      </c>
      <c r="AA146" s="11"/>
    </row>
    <row r="147" spans="1:27" ht="17.2" customHeight="1" x14ac:dyDescent="0.3">
      <c r="A147" s="73">
        <v>41</v>
      </c>
      <c r="B147" s="74">
        <v>9341</v>
      </c>
      <c r="C147" s="193" t="s">
        <v>1178</v>
      </c>
      <c r="D147" s="102"/>
      <c r="E147" s="42"/>
      <c r="F147" s="38"/>
      <c r="G147" s="38"/>
      <c r="H147" s="42"/>
      <c r="I147" s="115"/>
      <c r="J147" s="41"/>
      <c r="K147" s="8"/>
      <c r="L147" s="42"/>
      <c r="M147" s="1"/>
      <c r="N147" s="41"/>
      <c r="O147" s="197"/>
      <c r="P147" s="242" t="s">
        <v>389</v>
      </c>
      <c r="Q147" s="202"/>
      <c r="R147" s="75"/>
      <c r="S147" s="198"/>
      <c r="T147" s="201"/>
      <c r="U147" s="75"/>
      <c r="V147" s="124"/>
      <c r="W147" s="122"/>
      <c r="X147" s="122"/>
      <c r="Y147" s="122"/>
      <c r="Z147" s="78">
        <f>ROUND(ROUND(ROUND(F105*J129,0)*N140,0)*S148,0)</f>
        <v>163</v>
      </c>
      <c r="AA147" s="11"/>
    </row>
    <row r="148" spans="1:27" ht="17.2" customHeight="1" x14ac:dyDescent="0.3">
      <c r="A148" s="73">
        <v>41</v>
      </c>
      <c r="B148" s="74">
        <v>9342</v>
      </c>
      <c r="C148" s="193" t="s">
        <v>1177</v>
      </c>
      <c r="D148" s="102"/>
      <c r="E148" s="42"/>
      <c r="F148" s="38"/>
      <c r="G148" s="38"/>
      <c r="H148" s="42"/>
      <c r="I148" s="115"/>
      <c r="J148" s="41"/>
      <c r="K148" s="8"/>
      <c r="L148" s="42"/>
      <c r="M148" s="1"/>
      <c r="N148" s="41"/>
      <c r="O148" s="197"/>
      <c r="P148" s="243"/>
      <c r="Q148" s="196"/>
      <c r="R148" s="195" t="s">
        <v>386</v>
      </c>
      <c r="S148" s="194">
        <v>0.5</v>
      </c>
      <c r="T148" s="200"/>
      <c r="U148" s="76"/>
      <c r="V148" s="123"/>
      <c r="W148" s="199" t="s">
        <v>388</v>
      </c>
      <c r="X148" s="75">
        <v>5</v>
      </c>
      <c r="Y148" s="198" t="s">
        <v>436</v>
      </c>
      <c r="Z148" s="78">
        <f>ROUND(ROUND(ROUND(F105*J129,0)*N140,0)*S148,0)-X148</f>
        <v>158</v>
      </c>
      <c r="AA148" s="11"/>
    </row>
    <row r="149" spans="1:27" ht="17.2" customHeight="1" x14ac:dyDescent="0.3">
      <c r="A149" s="73">
        <v>41</v>
      </c>
      <c r="B149" s="74">
        <v>9343</v>
      </c>
      <c r="C149" s="193" t="s">
        <v>1176</v>
      </c>
      <c r="D149" s="102"/>
      <c r="E149" s="42"/>
      <c r="F149" s="38"/>
      <c r="G149" s="38"/>
      <c r="H149" s="42"/>
      <c r="I149" s="115"/>
      <c r="J149" s="41"/>
      <c r="K149" s="8"/>
      <c r="L149" s="42"/>
      <c r="M149" s="1"/>
      <c r="N149" s="41"/>
      <c r="O149" s="197"/>
      <c r="P149" s="243"/>
      <c r="Q149" s="196"/>
      <c r="R149" s="195"/>
      <c r="S149" s="194"/>
      <c r="T149" s="242" t="s">
        <v>534</v>
      </c>
      <c r="U149" s="75" t="s">
        <v>386</v>
      </c>
      <c r="V149" s="124">
        <v>0.95</v>
      </c>
      <c r="W149" s="125"/>
      <c r="X149" s="125"/>
      <c r="Y149" s="125"/>
      <c r="Z149" s="79">
        <f>ROUND(ROUND(ROUND(ROUND(F105*J129,0)*N140,0)*S148,0)*V149,0)</f>
        <v>155</v>
      </c>
      <c r="AA149" s="11"/>
    </row>
    <row r="150" spans="1:27" ht="17.2" customHeight="1" x14ac:dyDescent="0.3">
      <c r="A150" s="73">
        <v>41</v>
      </c>
      <c r="B150" s="74">
        <v>9344</v>
      </c>
      <c r="C150" s="193" t="s">
        <v>1175</v>
      </c>
      <c r="D150" s="176"/>
      <c r="E150" s="40"/>
      <c r="F150" s="57"/>
      <c r="G150" s="57"/>
      <c r="H150" s="40"/>
      <c r="I150" s="27"/>
      <c r="J150" s="20"/>
      <c r="K150" s="8"/>
      <c r="L150" s="40"/>
      <c r="M150" s="4"/>
      <c r="N150" s="20"/>
      <c r="O150" s="192"/>
      <c r="P150" s="244"/>
      <c r="Q150" s="191"/>
      <c r="R150" s="190"/>
      <c r="S150" s="189"/>
      <c r="T150" s="244"/>
      <c r="U150" s="76"/>
      <c r="V150" s="123"/>
      <c r="W150" s="188" t="s">
        <v>388</v>
      </c>
      <c r="X150" s="77">
        <v>5</v>
      </c>
      <c r="Y150" s="187" t="s">
        <v>436</v>
      </c>
      <c r="Z150" s="79">
        <f>ROUND(ROUND(ROUND(ROUND(F105*J129,0)*N140,0)*S148,0)*V149,0)-X150</f>
        <v>150</v>
      </c>
      <c r="AA150" s="11"/>
    </row>
    <row r="151" spans="1:27" ht="17.2" customHeight="1" x14ac:dyDescent="0.3">
      <c r="A151" s="7">
        <v>41</v>
      </c>
      <c r="B151" s="9">
        <v>9345</v>
      </c>
      <c r="C151" s="6" t="s">
        <v>1174</v>
      </c>
      <c r="D151" s="176"/>
      <c r="E151" s="212" t="s">
        <v>624</v>
      </c>
      <c r="F151" s="33"/>
      <c r="G151" s="33"/>
      <c r="H151" s="44"/>
      <c r="I151" s="53"/>
      <c r="J151" s="60"/>
      <c r="K151" s="142"/>
      <c r="L151" s="238" t="s">
        <v>1125</v>
      </c>
      <c r="M151" s="181"/>
      <c r="N151" s="180"/>
      <c r="O151" s="1"/>
      <c r="P151" s="1"/>
      <c r="Q151" s="1"/>
      <c r="R151" s="1"/>
      <c r="S151" s="45"/>
      <c r="T151" s="44"/>
      <c r="U151" s="47"/>
      <c r="V151" s="147"/>
      <c r="W151" s="48"/>
      <c r="X151" s="48"/>
      <c r="Y151" s="48"/>
      <c r="Z151" s="66">
        <f>ROUND(F153*N152,0)</f>
        <v>453</v>
      </c>
      <c r="AA151" s="11"/>
    </row>
    <row r="152" spans="1:27" ht="17.2" customHeight="1" x14ac:dyDescent="0.3">
      <c r="A152" s="7">
        <v>41</v>
      </c>
      <c r="B152" s="9">
        <v>9346</v>
      </c>
      <c r="C152" s="6" t="s">
        <v>1173</v>
      </c>
      <c r="D152" s="176"/>
      <c r="E152" s="213"/>
      <c r="F152" s="1"/>
      <c r="G152" s="1"/>
      <c r="H152" s="42"/>
      <c r="I152" s="107"/>
      <c r="J152" s="54"/>
      <c r="K152" s="142"/>
      <c r="L152" s="239"/>
      <c r="M152" s="108" t="s">
        <v>386</v>
      </c>
      <c r="N152" s="116">
        <v>0.7</v>
      </c>
      <c r="O152" s="1"/>
      <c r="P152" s="1"/>
      <c r="Q152" s="1"/>
      <c r="R152" s="1"/>
      <c r="S152" s="41"/>
      <c r="T152" s="40"/>
      <c r="U152" s="94"/>
      <c r="V152" s="114"/>
      <c r="W152" s="172" t="s">
        <v>388</v>
      </c>
      <c r="X152" s="50">
        <v>5</v>
      </c>
      <c r="Y152" s="143" t="s">
        <v>436</v>
      </c>
      <c r="Z152" s="66">
        <f>ROUND(F153*N152,0)-X152</f>
        <v>448</v>
      </c>
      <c r="AA152" s="11"/>
    </row>
    <row r="153" spans="1:27" ht="17.2" customHeight="1" x14ac:dyDescent="0.3">
      <c r="A153" s="7">
        <v>41</v>
      </c>
      <c r="B153" s="9">
        <v>9347</v>
      </c>
      <c r="C153" s="6" t="s">
        <v>1172</v>
      </c>
      <c r="D153" s="176"/>
      <c r="E153" s="213"/>
      <c r="F153" s="112">
        <f>'12自立訓練(機能・基本)'!F81</f>
        <v>647</v>
      </c>
      <c r="G153" s="1" t="s">
        <v>15</v>
      </c>
      <c r="H153" s="42"/>
      <c r="I153" s="107"/>
      <c r="J153" s="54"/>
      <c r="K153" s="142"/>
      <c r="L153" s="239"/>
      <c r="M153" s="133"/>
      <c r="N153" s="135"/>
      <c r="O153" s="1"/>
      <c r="P153" s="1"/>
      <c r="Q153" s="1"/>
      <c r="R153" s="1"/>
      <c r="S153" s="41"/>
      <c r="T153" s="212" t="s">
        <v>534</v>
      </c>
      <c r="U153" s="47" t="s">
        <v>386</v>
      </c>
      <c r="V153" s="120">
        <v>0.95</v>
      </c>
      <c r="W153" s="48"/>
      <c r="X153" s="48"/>
      <c r="Y153" s="48"/>
      <c r="Z153" s="66">
        <f>ROUND(ROUND(F153*N152,0)*V153,0)</f>
        <v>430</v>
      </c>
      <c r="AA153" s="11"/>
    </row>
    <row r="154" spans="1:27" ht="17.2" customHeight="1" x14ac:dyDescent="0.3">
      <c r="A154" s="7">
        <v>41</v>
      </c>
      <c r="B154" s="9">
        <v>9348</v>
      </c>
      <c r="C154" s="6" t="s">
        <v>1171</v>
      </c>
      <c r="D154" s="176"/>
      <c r="E154" s="42"/>
      <c r="F154" s="1"/>
      <c r="G154" s="1"/>
      <c r="H154" s="42"/>
      <c r="I154" s="107"/>
      <c r="J154" s="54"/>
      <c r="K154" s="142"/>
      <c r="L154" s="133"/>
      <c r="M154" s="133"/>
      <c r="N154" s="135"/>
      <c r="O154" s="4"/>
      <c r="P154" s="4"/>
      <c r="Q154" s="4"/>
      <c r="R154" s="4"/>
      <c r="S154" s="20"/>
      <c r="T154" s="223"/>
      <c r="U154" s="57"/>
      <c r="V154" s="61"/>
      <c r="W154" s="172" t="s">
        <v>388</v>
      </c>
      <c r="X154" s="50">
        <v>5</v>
      </c>
      <c r="Y154" s="143" t="s">
        <v>436</v>
      </c>
      <c r="Z154" s="66">
        <f>ROUND(ROUND(F153*N152,0)*V153,0)-X154</f>
        <v>425</v>
      </c>
      <c r="AA154" s="11"/>
    </row>
    <row r="155" spans="1:27" ht="17.2" customHeight="1" x14ac:dyDescent="0.3">
      <c r="A155" s="73">
        <v>41</v>
      </c>
      <c r="B155" s="74">
        <v>9349</v>
      </c>
      <c r="C155" s="193" t="s">
        <v>1170</v>
      </c>
      <c r="D155" s="176"/>
      <c r="E155" s="42"/>
      <c r="F155" s="38"/>
      <c r="G155" s="38"/>
      <c r="H155" s="42"/>
      <c r="I155" s="115"/>
      <c r="J155" s="41"/>
      <c r="K155" s="8"/>
      <c r="L155" s="1"/>
      <c r="M155" s="1"/>
      <c r="N155" s="41"/>
      <c r="O155" s="240" t="s">
        <v>541</v>
      </c>
      <c r="P155" s="242" t="s">
        <v>390</v>
      </c>
      <c r="Q155" s="202"/>
      <c r="R155" s="75"/>
      <c r="S155" s="198"/>
      <c r="T155" s="201"/>
      <c r="U155" s="75"/>
      <c r="V155" s="124"/>
      <c r="W155" s="122"/>
      <c r="X155" s="122"/>
      <c r="Y155" s="122"/>
      <c r="Z155" s="78">
        <f>ROUND(ROUND(F153*N152,0)*S156,0)</f>
        <v>317</v>
      </c>
      <c r="AA155" s="11"/>
    </row>
    <row r="156" spans="1:27" ht="17.2" customHeight="1" x14ac:dyDescent="0.3">
      <c r="A156" s="73">
        <v>41</v>
      </c>
      <c r="B156" s="74">
        <v>9350</v>
      </c>
      <c r="C156" s="193" t="s">
        <v>1169</v>
      </c>
      <c r="D156" s="176"/>
      <c r="E156" s="42"/>
      <c r="F156" s="38"/>
      <c r="G156" s="38"/>
      <c r="H156" s="42"/>
      <c r="I156" s="115"/>
      <c r="J156" s="41"/>
      <c r="K156" s="8"/>
      <c r="L156" s="1"/>
      <c r="M156" s="1"/>
      <c r="N156" s="41"/>
      <c r="O156" s="241"/>
      <c r="P156" s="243"/>
      <c r="Q156" s="196"/>
      <c r="R156" s="195" t="s">
        <v>386</v>
      </c>
      <c r="S156" s="194">
        <v>0.7</v>
      </c>
      <c r="T156" s="200"/>
      <c r="U156" s="76"/>
      <c r="V156" s="123"/>
      <c r="W156" s="199" t="s">
        <v>388</v>
      </c>
      <c r="X156" s="75">
        <v>5</v>
      </c>
      <c r="Y156" s="198" t="s">
        <v>436</v>
      </c>
      <c r="Z156" s="78">
        <f>ROUND(ROUND(F153*N152,0)*S156,0)-X156</f>
        <v>312</v>
      </c>
      <c r="AA156" s="11"/>
    </row>
    <row r="157" spans="1:27" ht="17.2" customHeight="1" x14ac:dyDescent="0.3">
      <c r="A157" s="73">
        <v>41</v>
      </c>
      <c r="B157" s="74">
        <v>9351</v>
      </c>
      <c r="C157" s="193" t="s">
        <v>1168</v>
      </c>
      <c r="D157" s="176"/>
      <c r="E157" s="42"/>
      <c r="F157" s="38"/>
      <c r="G157" s="38"/>
      <c r="H157" s="42"/>
      <c r="I157" s="115"/>
      <c r="J157" s="41"/>
      <c r="K157" s="8"/>
      <c r="L157" s="1"/>
      <c r="M157" s="1"/>
      <c r="N157" s="41"/>
      <c r="O157" s="241"/>
      <c r="P157" s="243"/>
      <c r="Q157" s="196"/>
      <c r="R157" s="195"/>
      <c r="S157" s="194"/>
      <c r="T157" s="242" t="s">
        <v>534</v>
      </c>
      <c r="U157" s="75" t="s">
        <v>386</v>
      </c>
      <c r="V157" s="124">
        <v>0.95</v>
      </c>
      <c r="W157" s="125"/>
      <c r="X157" s="125"/>
      <c r="Y157" s="125"/>
      <c r="Z157" s="79">
        <f>ROUND(ROUND(ROUND(F153*N152,0)*S156,0)*V157,0)</f>
        <v>301</v>
      </c>
      <c r="AA157" s="11"/>
    </row>
    <row r="158" spans="1:27" ht="17.2" customHeight="1" x14ac:dyDescent="0.3">
      <c r="A158" s="73">
        <v>41</v>
      </c>
      <c r="B158" s="74">
        <v>9352</v>
      </c>
      <c r="C158" s="193" t="s">
        <v>1167</v>
      </c>
      <c r="D158" s="176"/>
      <c r="E158" s="42"/>
      <c r="F158" s="38"/>
      <c r="G158" s="38"/>
      <c r="H158" s="42"/>
      <c r="I158" s="115"/>
      <c r="J158" s="41"/>
      <c r="K158" s="8"/>
      <c r="L158" s="1"/>
      <c r="M158" s="1"/>
      <c r="N158" s="41"/>
      <c r="O158" s="241"/>
      <c r="P158" s="244"/>
      <c r="Q158" s="196"/>
      <c r="R158" s="190"/>
      <c r="S158" s="189"/>
      <c r="T158" s="244"/>
      <c r="U158" s="76"/>
      <c r="V158" s="123"/>
      <c r="W158" s="188" t="s">
        <v>388</v>
      </c>
      <c r="X158" s="77">
        <v>5</v>
      </c>
      <c r="Y158" s="187" t="s">
        <v>436</v>
      </c>
      <c r="Z158" s="79">
        <f>ROUND(ROUND(ROUND(F153*N152,0)*S156,0)*V157,0)-X158</f>
        <v>296</v>
      </c>
      <c r="AA158" s="11"/>
    </row>
    <row r="159" spans="1:27" ht="17.2" customHeight="1" x14ac:dyDescent="0.3">
      <c r="A159" s="73">
        <v>41</v>
      </c>
      <c r="B159" s="74">
        <v>9353</v>
      </c>
      <c r="C159" s="193" t="s">
        <v>1166</v>
      </c>
      <c r="D159" s="176"/>
      <c r="E159" s="42"/>
      <c r="F159" s="38"/>
      <c r="G159" s="38"/>
      <c r="H159" s="42"/>
      <c r="I159" s="115"/>
      <c r="J159" s="41"/>
      <c r="K159" s="8"/>
      <c r="L159" s="1"/>
      <c r="M159" s="1"/>
      <c r="N159" s="41"/>
      <c r="O159" s="197"/>
      <c r="P159" s="242" t="s">
        <v>389</v>
      </c>
      <c r="Q159" s="202"/>
      <c r="R159" s="75"/>
      <c r="S159" s="198"/>
      <c r="T159" s="201"/>
      <c r="U159" s="75"/>
      <c r="V159" s="124"/>
      <c r="W159" s="122"/>
      <c r="X159" s="122"/>
      <c r="Y159" s="122"/>
      <c r="Z159" s="78">
        <f>ROUND(ROUND(F153*N152,0)*S160,0)</f>
        <v>227</v>
      </c>
      <c r="AA159" s="11"/>
    </row>
    <row r="160" spans="1:27" ht="17.2" customHeight="1" x14ac:dyDescent="0.3">
      <c r="A160" s="73">
        <v>41</v>
      </c>
      <c r="B160" s="74">
        <v>9354</v>
      </c>
      <c r="C160" s="193" t="s">
        <v>1165</v>
      </c>
      <c r="D160" s="176"/>
      <c r="E160" s="42"/>
      <c r="F160" s="38"/>
      <c r="G160" s="38"/>
      <c r="H160" s="42"/>
      <c r="I160" s="115"/>
      <c r="J160" s="41"/>
      <c r="K160" s="8"/>
      <c r="L160" s="1"/>
      <c r="M160" s="1"/>
      <c r="N160" s="41"/>
      <c r="O160" s="197"/>
      <c r="P160" s="243"/>
      <c r="Q160" s="196"/>
      <c r="R160" s="195" t="s">
        <v>386</v>
      </c>
      <c r="S160" s="194">
        <v>0.5</v>
      </c>
      <c r="T160" s="200"/>
      <c r="U160" s="76"/>
      <c r="V160" s="123"/>
      <c r="W160" s="199" t="s">
        <v>388</v>
      </c>
      <c r="X160" s="75">
        <v>5</v>
      </c>
      <c r="Y160" s="198" t="s">
        <v>436</v>
      </c>
      <c r="Z160" s="78">
        <f>ROUND(ROUND(F153*N152,0)*S160,0)-X160</f>
        <v>222</v>
      </c>
      <c r="AA160" s="11"/>
    </row>
    <row r="161" spans="1:27" ht="17.2" customHeight="1" x14ac:dyDescent="0.3">
      <c r="A161" s="73">
        <v>41</v>
      </c>
      <c r="B161" s="74">
        <v>9355</v>
      </c>
      <c r="C161" s="193" t="s">
        <v>1164</v>
      </c>
      <c r="D161" s="176"/>
      <c r="E161" s="42"/>
      <c r="F161" s="38"/>
      <c r="G161" s="38"/>
      <c r="H161" s="42"/>
      <c r="I161" s="115"/>
      <c r="J161" s="41"/>
      <c r="K161" s="8"/>
      <c r="L161" s="1"/>
      <c r="M161" s="1"/>
      <c r="N161" s="41"/>
      <c r="O161" s="197"/>
      <c r="P161" s="243"/>
      <c r="Q161" s="196"/>
      <c r="R161" s="195"/>
      <c r="S161" s="194"/>
      <c r="T161" s="242" t="s">
        <v>534</v>
      </c>
      <c r="U161" s="75" t="s">
        <v>386</v>
      </c>
      <c r="V161" s="124">
        <v>0.95</v>
      </c>
      <c r="W161" s="125"/>
      <c r="X161" s="125"/>
      <c r="Y161" s="125"/>
      <c r="Z161" s="79">
        <f>ROUND(ROUND(ROUND(F153*N152,0)*S160,0)*V161,0)</f>
        <v>216</v>
      </c>
      <c r="AA161" s="11"/>
    </row>
    <row r="162" spans="1:27" ht="17.2" customHeight="1" x14ac:dyDescent="0.3">
      <c r="A162" s="73">
        <v>41</v>
      </c>
      <c r="B162" s="74">
        <v>9356</v>
      </c>
      <c r="C162" s="193" t="s">
        <v>1163</v>
      </c>
      <c r="D162" s="176"/>
      <c r="E162" s="42"/>
      <c r="F162" s="38"/>
      <c r="G162" s="38"/>
      <c r="H162" s="42"/>
      <c r="I162" s="115"/>
      <c r="J162" s="41"/>
      <c r="K162" s="8"/>
      <c r="L162" s="1"/>
      <c r="M162" s="1"/>
      <c r="N162" s="41"/>
      <c r="O162" s="192"/>
      <c r="P162" s="244"/>
      <c r="Q162" s="191"/>
      <c r="R162" s="190"/>
      <c r="S162" s="189"/>
      <c r="T162" s="244"/>
      <c r="U162" s="76"/>
      <c r="V162" s="123"/>
      <c r="W162" s="188" t="s">
        <v>388</v>
      </c>
      <c r="X162" s="77">
        <v>5</v>
      </c>
      <c r="Y162" s="187" t="s">
        <v>436</v>
      </c>
      <c r="Z162" s="79">
        <f>ROUND(ROUND(ROUND(F153*N152,0)*S160,0)*V161,0)-X162</f>
        <v>211</v>
      </c>
      <c r="AA162" s="11"/>
    </row>
    <row r="163" spans="1:27" ht="17.2" customHeight="1" x14ac:dyDescent="0.3">
      <c r="A163" s="7">
        <v>41</v>
      </c>
      <c r="B163" s="9">
        <v>9357</v>
      </c>
      <c r="C163" s="6" t="s">
        <v>1162</v>
      </c>
      <c r="D163" s="102"/>
      <c r="E163" s="42"/>
      <c r="H163" s="42"/>
      <c r="I163" s="107"/>
      <c r="J163" s="54"/>
      <c r="K163" s="8"/>
      <c r="L163" s="238" t="s">
        <v>1083</v>
      </c>
      <c r="M163" s="184"/>
      <c r="N163" s="183"/>
      <c r="O163" s="1"/>
      <c r="P163" s="1"/>
      <c r="Q163" s="1"/>
      <c r="R163" s="1"/>
      <c r="S163" s="45"/>
      <c r="T163" s="44"/>
      <c r="U163" s="47"/>
      <c r="V163" s="147"/>
      <c r="W163" s="48"/>
      <c r="X163" s="48"/>
      <c r="Y163" s="48"/>
      <c r="Z163" s="66">
        <f>ROUND(F153*N164,0)</f>
        <v>324</v>
      </c>
      <c r="AA163" s="11"/>
    </row>
    <row r="164" spans="1:27" ht="17.2" customHeight="1" x14ac:dyDescent="0.3">
      <c r="A164" s="7">
        <v>41</v>
      </c>
      <c r="B164" s="9">
        <v>9358</v>
      </c>
      <c r="C164" s="6" t="s">
        <v>1161</v>
      </c>
      <c r="D164" s="102"/>
      <c r="E164" s="42"/>
      <c r="F164" s="115"/>
      <c r="G164" s="1"/>
      <c r="H164" s="42"/>
      <c r="I164" s="107"/>
      <c r="J164" s="54"/>
      <c r="K164" s="142"/>
      <c r="L164" s="239"/>
      <c r="M164" s="108" t="s">
        <v>386</v>
      </c>
      <c r="N164" s="56">
        <v>0.5</v>
      </c>
      <c r="O164" s="1"/>
      <c r="P164" s="1"/>
      <c r="Q164" s="1"/>
      <c r="R164" s="1"/>
      <c r="S164" s="41"/>
      <c r="T164" s="40"/>
      <c r="U164" s="94"/>
      <c r="V164" s="114"/>
      <c r="W164" s="172" t="s">
        <v>388</v>
      </c>
      <c r="X164" s="50">
        <v>5</v>
      </c>
      <c r="Y164" s="143" t="s">
        <v>436</v>
      </c>
      <c r="Z164" s="66">
        <f>ROUND(F153*N164,0)-X164</f>
        <v>319</v>
      </c>
      <c r="AA164" s="11"/>
    </row>
    <row r="165" spans="1:27" ht="17.2" customHeight="1" x14ac:dyDescent="0.3">
      <c r="A165" s="7">
        <v>41</v>
      </c>
      <c r="B165" s="9">
        <v>9359</v>
      </c>
      <c r="C165" s="6" t="s">
        <v>1160</v>
      </c>
      <c r="D165" s="102"/>
      <c r="E165" s="42"/>
      <c r="F165" s="115"/>
      <c r="G165" s="1"/>
      <c r="H165" s="42"/>
      <c r="I165" s="107"/>
      <c r="J165" s="54"/>
      <c r="K165" s="142"/>
      <c r="L165" s="239"/>
      <c r="M165" s="133"/>
      <c r="N165" s="135"/>
      <c r="O165" s="1"/>
      <c r="P165" s="1"/>
      <c r="Q165" s="1"/>
      <c r="R165" s="1"/>
      <c r="S165" s="41"/>
      <c r="T165" s="212" t="s">
        <v>534</v>
      </c>
      <c r="U165" s="47" t="s">
        <v>386</v>
      </c>
      <c r="V165" s="120">
        <v>0.95</v>
      </c>
      <c r="W165" s="48"/>
      <c r="X165" s="48"/>
      <c r="Y165" s="48"/>
      <c r="Z165" s="66">
        <f>ROUND(ROUND(F153*N164,0)*V165,0)</f>
        <v>308</v>
      </c>
      <c r="AA165" s="11"/>
    </row>
    <row r="166" spans="1:27" ht="17.2" customHeight="1" x14ac:dyDescent="0.3">
      <c r="A166" s="7">
        <v>41</v>
      </c>
      <c r="B166" s="9">
        <v>9360</v>
      </c>
      <c r="C166" s="6" t="s">
        <v>1159</v>
      </c>
      <c r="D166" s="102"/>
      <c r="E166" s="42"/>
      <c r="F166" s="115"/>
      <c r="G166" s="1"/>
      <c r="H166" s="42"/>
      <c r="I166" s="107"/>
      <c r="J166" s="54"/>
      <c r="K166" s="142"/>
      <c r="L166" s="133"/>
      <c r="M166" s="133"/>
      <c r="N166" s="135"/>
      <c r="O166" s="4"/>
      <c r="P166" s="4"/>
      <c r="Q166" s="4"/>
      <c r="R166" s="4"/>
      <c r="S166" s="20"/>
      <c r="T166" s="223"/>
      <c r="U166" s="57"/>
      <c r="V166" s="61"/>
      <c r="W166" s="172" t="s">
        <v>388</v>
      </c>
      <c r="X166" s="50">
        <v>5</v>
      </c>
      <c r="Y166" s="143" t="s">
        <v>436</v>
      </c>
      <c r="Z166" s="66">
        <f>ROUND(ROUND(F153*N164,0)*V165,0)-X166</f>
        <v>303</v>
      </c>
      <c r="AA166" s="11"/>
    </row>
    <row r="167" spans="1:27" ht="17.2" customHeight="1" x14ac:dyDescent="0.3">
      <c r="A167" s="73">
        <v>41</v>
      </c>
      <c r="B167" s="74">
        <v>9361</v>
      </c>
      <c r="C167" s="193" t="s">
        <v>1158</v>
      </c>
      <c r="D167" s="102"/>
      <c r="E167" s="42"/>
      <c r="F167" s="115"/>
      <c r="G167" s="38"/>
      <c r="H167" s="42"/>
      <c r="I167" s="115"/>
      <c r="J167" s="41"/>
      <c r="K167" s="8"/>
      <c r="L167" s="1"/>
      <c r="M167" s="1"/>
      <c r="N167" s="41"/>
      <c r="O167" s="240" t="s">
        <v>541</v>
      </c>
      <c r="P167" s="242" t="s">
        <v>390</v>
      </c>
      <c r="Q167" s="202"/>
      <c r="R167" s="75"/>
      <c r="S167" s="198"/>
      <c r="T167" s="201"/>
      <c r="U167" s="75"/>
      <c r="V167" s="124"/>
      <c r="W167" s="122"/>
      <c r="X167" s="122"/>
      <c r="Y167" s="122"/>
      <c r="Z167" s="78">
        <f>ROUND(ROUND(F153*N164,0)*S168,0)</f>
        <v>227</v>
      </c>
      <c r="AA167" s="11"/>
    </row>
    <row r="168" spans="1:27" ht="17.2" customHeight="1" x14ac:dyDescent="0.3">
      <c r="A168" s="73">
        <v>41</v>
      </c>
      <c r="B168" s="74">
        <v>9362</v>
      </c>
      <c r="C168" s="193" t="s">
        <v>1157</v>
      </c>
      <c r="D168" s="102"/>
      <c r="E168" s="42"/>
      <c r="F168" s="115"/>
      <c r="G168" s="38"/>
      <c r="H168" s="42"/>
      <c r="I168" s="115"/>
      <c r="J168" s="41"/>
      <c r="K168" s="8"/>
      <c r="L168" s="1"/>
      <c r="M168" s="1"/>
      <c r="N168" s="41"/>
      <c r="O168" s="241"/>
      <c r="P168" s="243"/>
      <c r="Q168" s="196"/>
      <c r="R168" s="195" t="s">
        <v>386</v>
      </c>
      <c r="S168" s="194">
        <v>0.7</v>
      </c>
      <c r="T168" s="200"/>
      <c r="U168" s="76"/>
      <c r="V168" s="123"/>
      <c r="W168" s="199" t="s">
        <v>388</v>
      </c>
      <c r="X168" s="75">
        <v>5</v>
      </c>
      <c r="Y168" s="198" t="s">
        <v>436</v>
      </c>
      <c r="Z168" s="78">
        <f>ROUND(ROUND(F153*N164,0)*S168,0)-X168</f>
        <v>222</v>
      </c>
      <c r="AA168" s="11"/>
    </row>
    <row r="169" spans="1:27" ht="17.2" customHeight="1" x14ac:dyDescent="0.3">
      <c r="A169" s="73">
        <v>41</v>
      </c>
      <c r="B169" s="74">
        <v>9363</v>
      </c>
      <c r="C169" s="193" t="s">
        <v>1156</v>
      </c>
      <c r="D169" s="102"/>
      <c r="E169" s="42"/>
      <c r="F169" s="115"/>
      <c r="G169" s="38"/>
      <c r="H169" s="42"/>
      <c r="I169" s="115"/>
      <c r="J169" s="41"/>
      <c r="K169" s="8"/>
      <c r="L169" s="1"/>
      <c r="M169" s="1"/>
      <c r="N169" s="41"/>
      <c r="O169" s="241"/>
      <c r="P169" s="243"/>
      <c r="Q169" s="196"/>
      <c r="R169" s="195"/>
      <c r="S169" s="194"/>
      <c r="T169" s="242" t="s">
        <v>534</v>
      </c>
      <c r="U169" s="75" t="s">
        <v>386</v>
      </c>
      <c r="V169" s="124">
        <v>0.95</v>
      </c>
      <c r="W169" s="125"/>
      <c r="X169" s="125"/>
      <c r="Y169" s="125"/>
      <c r="Z169" s="79">
        <f>ROUND(ROUND(ROUND(F153*N164,0)*S168,0)*V169,0)</f>
        <v>216</v>
      </c>
      <c r="AA169" s="11"/>
    </row>
    <row r="170" spans="1:27" ht="17.2" customHeight="1" x14ac:dyDescent="0.3">
      <c r="A170" s="73">
        <v>41</v>
      </c>
      <c r="B170" s="74">
        <v>9364</v>
      </c>
      <c r="C170" s="193" t="s">
        <v>1155</v>
      </c>
      <c r="D170" s="102"/>
      <c r="E170" s="42"/>
      <c r="F170" s="115"/>
      <c r="G170" s="38"/>
      <c r="H170" s="42"/>
      <c r="I170" s="115"/>
      <c r="J170" s="41"/>
      <c r="K170" s="8"/>
      <c r="L170" s="1"/>
      <c r="M170" s="1"/>
      <c r="N170" s="41"/>
      <c r="O170" s="241"/>
      <c r="P170" s="244"/>
      <c r="Q170" s="196"/>
      <c r="R170" s="190"/>
      <c r="S170" s="189"/>
      <c r="T170" s="244"/>
      <c r="U170" s="76"/>
      <c r="V170" s="123"/>
      <c r="W170" s="188" t="s">
        <v>388</v>
      </c>
      <c r="X170" s="77">
        <v>5</v>
      </c>
      <c r="Y170" s="187" t="s">
        <v>436</v>
      </c>
      <c r="Z170" s="79">
        <f>ROUND(ROUND(ROUND(F153*N164,0)*S168,0)*V169,0)-X170</f>
        <v>211</v>
      </c>
      <c r="AA170" s="11"/>
    </row>
    <row r="171" spans="1:27" ht="17.2" customHeight="1" x14ac:dyDescent="0.3">
      <c r="A171" s="73">
        <v>41</v>
      </c>
      <c r="B171" s="74">
        <v>9365</v>
      </c>
      <c r="C171" s="193" t="s">
        <v>1154</v>
      </c>
      <c r="D171" s="102"/>
      <c r="E171" s="42"/>
      <c r="F171" s="115"/>
      <c r="G171" s="38"/>
      <c r="H171" s="42"/>
      <c r="I171" s="115"/>
      <c r="J171" s="41"/>
      <c r="K171" s="8"/>
      <c r="L171" s="1"/>
      <c r="M171" s="1"/>
      <c r="N171" s="41"/>
      <c r="O171" s="197"/>
      <c r="P171" s="242" t="s">
        <v>389</v>
      </c>
      <c r="Q171" s="202"/>
      <c r="R171" s="75"/>
      <c r="S171" s="198"/>
      <c r="T171" s="201"/>
      <c r="U171" s="75"/>
      <c r="V171" s="124"/>
      <c r="W171" s="122"/>
      <c r="X171" s="122"/>
      <c r="Y171" s="122"/>
      <c r="Z171" s="78">
        <f>ROUND(ROUND(F153*N164,0)*S172,0)</f>
        <v>162</v>
      </c>
      <c r="AA171" s="11"/>
    </row>
    <row r="172" spans="1:27" ht="17.2" customHeight="1" x14ac:dyDescent="0.3">
      <c r="A172" s="73">
        <v>41</v>
      </c>
      <c r="B172" s="74">
        <v>9366</v>
      </c>
      <c r="C172" s="193" t="s">
        <v>1153</v>
      </c>
      <c r="D172" s="102"/>
      <c r="E172" s="42"/>
      <c r="F172" s="115"/>
      <c r="G172" s="38"/>
      <c r="H172" s="42"/>
      <c r="I172" s="115"/>
      <c r="J172" s="41"/>
      <c r="K172" s="8"/>
      <c r="L172" s="1"/>
      <c r="M172" s="1"/>
      <c r="N172" s="41"/>
      <c r="O172" s="197"/>
      <c r="P172" s="243"/>
      <c r="Q172" s="196"/>
      <c r="R172" s="195" t="s">
        <v>386</v>
      </c>
      <c r="S172" s="194">
        <v>0.5</v>
      </c>
      <c r="T172" s="200"/>
      <c r="U172" s="76"/>
      <c r="V172" s="123"/>
      <c r="W172" s="199" t="s">
        <v>388</v>
      </c>
      <c r="X172" s="75">
        <v>5</v>
      </c>
      <c r="Y172" s="198" t="s">
        <v>436</v>
      </c>
      <c r="Z172" s="78">
        <f>ROUND(ROUND(F153*N164,0)*S172,0)-X172</f>
        <v>157</v>
      </c>
      <c r="AA172" s="11"/>
    </row>
    <row r="173" spans="1:27" ht="17.2" customHeight="1" x14ac:dyDescent="0.3">
      <c r="A173" s="73">
        <v>41</v>
      </c>
      <c r="B173" s="74">
        <v>9367</v>
      </c>
      <c r="C173" s="193" t="s">
        <v>1152</v>
      </c>
      <c r="D173" s="102"/>
      <c r="E173" s="42"/>
      <c r="F173" s="115"/>
      <c r="G173" s="38"/>
      <c r="H173" s="42"/>
      <c r="I173" s="115"/>
      <c r="J173" s="41"/>
      <c r="K173" s="8"/>
      <c r="L173" s="1"/>
      <c r="M173" s="1"/>
      <c r="N173" s="41"/>
      <c r="O173" s="197"/>
      <c r="P173" s="243"/>
      <c r="Q173" s="196"/>
      <c r="R173" s="195"/>
      <c r="S173" s="194"/>
      <c r="T173" s="242" t="s">
        <v>534</v>
      </c>
      <c r="U173" s="75" t="s">
        <v>386</v>
      </c>
      <c r="V173" s="124">
        <v>0.95</v>
      </c>
      <c r="W173" s="125"/>
      <c r="X173" s="125"/>
      <c r="Y173" s="125"/>
      <c r="Z173" s="79">
        <f>ROUND(ROUND(ROUND(F153*N164,0)*S172,0)*V173,0)</f>
        <v>154</v>
      </c>
      <c r="AA173" s="11"/>
    </row>
    <row r="174" spans="1:27" ht="17.2" customHeight="1" x14ac:dyDescent="0.3">
      <c r="A174" s="73">
        <v>41</v>
      </c>
      <c r="B174" s="74">
        <v>9368</v>
      </c>
      <c r="C174" s="193" t="s">
        <v>1151</v>
      </c>
      <c r="D174" s="102"/>
      <c r="E174" s="42"/>
      <c r="F174" s="115"/>
      <c r="G174" s="54"/>
      <c r="H174" s="40"/>
      <c r="I174" s="27"/>
      <c r="J174" s="20"/>
      <c r="K174" s="8"/>
      <c r="L174" s="4"/>
      <c r="M174" s="4"/>
      <c r="N174" s="20"/>
      <c r="O174" s="192"/>
      <c r="P174" s="244"/>
      <c r="Q174" s="191"/>
      <c r="R174" s="190"/>
      <c r="S174" s="189"/>
      <c r="T174" s="244"/>
      <c r="U174" s="76"/>
      <c r="V174" s="123"/>
      <c r="W174" s="188" t="s">
        <v>388</v>
      </c>
      <c r="X174" s="77">
        <v>5</v>
      </c>
      <c r="Y174" s="187" t="s">
        <v>436</v>
      </c>
      <c r="Z174" s="79">
        <f>ROUND(ROUND(ROUND(F153*N164,0)*S172,0)*V173,0)-X174</f>
        <v>149</v>
      </c>
      <c r="AA174" s="11"/>
    </row>
    <row r="175" spans="1:27" ht="17.2" customHeight="1" x14ac:dyDescent="0.3">
      <c r="A175" s="31">
        <v>41</v>
      </c>
      <c r="B175" s="9">
        <v>9369</v>
      </c>
      <c r="C175" s="6" t="s">
        <v>1150</v>
      </c>
      <c r="D175" s="176"/>
      <c r="E175" s="42"/>
      <c r="H175" s="218" t="s">
        <v>528</v>
      </c>
      <c r="I175" s="107"/>
      <c r="J175" s="54"/>
      <c r="K175" s="142"/>
      <c r="L175" s="238" t="s">
        <v>1125</v>
      </c>
      <c r="M175" s="181"/>
      <c r="N175" s="180"/>
      <c r="O175" s="1"/>
      <c r="P175" s="1"/>
      <c r="Q175" s="1"/>
      <c r="R175" s="1"/>
      <c r="S175" s="41"/>
      <c r="T175" s="44"/>
      <c r="U175" s="47"/>
      <c r="V175" s="147"/>
      <c r="W175" s="48"/>
      <c r="X175" s="48"/>
      <c r="Y175" s="48"/>
      <c r="Z175" s="66">
        <f>ROUND(ROUND(F153*J177,0)*N176,0)</f>
        <v>437</v>
      </c>
      <c r="AA175" s="11"/>
    </row>
    <row r="176" spans="1:27" ht="17.2" customHeight="1" x14ac:dyDescent="0.3">
      <c r="A176" s="7">
        <v>41</v>
      </c>
      <c r="B176" s="9">
        <v>9370</v>
      </c>
      <c r="C176" s="6" t="s">
        <v>1149</v>
      </c>
      <c r="D176" s="176"/>
      <c r="E176" s="42"/>
      <c r="F176" s="1"/>
      <c r="G176" s="1"/>
      <c r="H176" s="219"/>
      <c r="I176" s="107"/>
      <c r="J176" s="54"/>
      <c r="K176" s="142"/>
      <c r="L176" s="239"/>
      <c r="M176" s="108" t="s">
        <v>386</v>
      </c>
      <c r="N176" s="116">
        <v>0.7</v>
      </c>
      <c r="O176" s="1"/>
      <c r="P176" s="1"/>
      <c r="Q176" s="1"/>
      <c r="R176" s="1"/>
      <c r="S176" s="41"/>
      <c r="T176" s="40"/>
      <c r="U176" s="94"/>
      <c r="V176" s="114"/>
      <c r="W176" s="172" t="s">
        <v>388</v>
      </c>
      <c r="X176" s="50">
        <v>5</v>
      </c>
      <c r="Y176" s="143" t="s">
        <v>436</v>
      </c>
      <c r="Z176" s="66">
        <f>ROUND(ROUND(F153*J177,0)*N176,0)-X176</f>
        <v>432</v>
      </c>
      <c r="AA176" s="11"/>
    </row>
    <row r="177" spans="1:27" ht="17.2" customHeight="1" x14ac:dyDescent="0.3">
      <c r="A177" s="7">
        <v>41</v>
      </c>
      <c r="B177" s="9">
        <v>9371</v>
      </c>
      <c r="C177" s="6" t="s">
        <v>1148</v>
      </c>
      <c r="D177" s="176"/>
      <c r="E177" s="42"/>
      <c r="F177" s="1"/>
      <c r="G177" s="1"/>
      <c r="H177" s="219"/>
      <c r="I177" s="108" t="s">
        <v>386</v>
      </c>
      <c r="J177" s="116">
        <v>0.96499999999999997</v>
      </c>
      <c r="K177" s="142"/>
      <c r="L177" s="239"/>
      <c r="M177" s="133"/>
      <c r="N177" s="135"/>
      <c r="O177" s="1"/>
      <c r="P177" s="1"/>
      <c r="Q177" s="1"/>
      <c r="R177" s="1"/>
      <c r="S177" s="41"/>
      <c r="T177" s="212" t="s">
        <v>534</v>
      </c>
      <c r="U177" s="47" t="s">
        <v>386</v>
      </c>
      <c r="V177" s="120">
        <v>0.95</v>
      </c>
      <c r="W177" s="48"/>
      <c r="X177" s="48"/>
      <c r="Y177" s="48"/>
      <c r="Z177" s="66">
        <f>ROUND(ROUND(ROUND(F153*J177,0)*N176,0)*V177,0)</f>
        <v>415</v>
      </c>
      <c r="AA177" s="11"/>
    </row>
    <row r="178" spans="1:27" ht="17.2" customHeight="1" x14ac:dyDescent="0.3">
      <c r="A178" s="7">
        <v>41</v>
      </c>
      <c r="B178" s="9">
        <v>9372</v>
      </c>
      <c r="C178" s="6" t="s">
        <v>1147</v>
      </c>
      <c r="D178" s="176"/>
      <c r="E178" s="42"/>
      <c r="F178" s="1"/>
      <c r="G178" s="1"/>
      <c r="H178" s="219"/>
      <c r="I178" s="107"/>
      <c r="J178" s="54"/>
      <c r="K178" s="142"/>
      <c r="L178" s="133"/>
      <c r="M178" s="133"/>
      <c r="N178" s="135"/>
      <c r="O178" s="4"/>
      <c r="P178" s="4"/>
      <c r="Q178" s="4"/>
      <c r="R178" s="4"/>
      <c r="S178" s="20"/>
      <c r="T178" s="223"/>
      <c r="V178" s="61"/>
      <c r="W178" s="172" t="s">
        <v>388</v>
      </c>
      <c r="X178" s="50">
        <v>5</v>
      </c>
      <c r="Y178" s="143" t="s">
        <v>436</v>
      </c>
      <c r="Z178" s="66">
        <f>ROUND(ROUND(ROUND(F153*J177,0)*N176,0)*V177,0)-X178</f>
        <v>410</v>
      </c>
      <c r="AA178" s="11"/>
    </row>
    <row r="179" spans="1:27" ht="17.2" customHeight="1" x14ac:dyDescent="0.3">
      <c r="A179" s="73">
        <v>41</v>
      </c>
      <c r="B179" s="74">
        <v>9373</v>
      </c>
      <c r="C179" s="193" t="s">
        <v>1146</v>
      </c>
      <c r="D179" s="176"/>
      <c r="E179" s="42"/>
      <c r="F179" s="38"/>
      <c r="G179" s="38"/>
      <c r="H179" s="42"/>
      <c r="I179" s="115"/>
      <c r="J179" s="41"/>
      <c r="K179" s="8"/>
      <c r="L179" s="1"/>
      <c r="M179" s="1"/>
      <c r="N179" s="41"/>
      <c r="O179" s="240" t="s">
        <v>541</v>
      </c>
      <c r="P179" s="242" t="s">
        <v>390</v>
      </c>
      <c r="Q179" s="202"/>
      <c r="R179" s="75"/>
      <c r="S179" s="198"/>
      <c r="T179" s="201"/>
      <c r="U179" s="75"/>
      <c r="V179" s="124"/>
      <c r="W179" s="122"/>
      <c r="X179" s="122"/>
      <c r="Y179" s="122"/>
      <c r="Z179" s="78">
        <f>ROUND(ROUND(ROUND(F153*J177,0)*N176,0)*S180,0)</f>
        <v>306</v>
      </c>
      <c r="AA179" s="11"/>
    </row>
    <row r="180" spans="1:27" ht="17.2" customHeight="1" x14ac:dyDescent="0.3">
      <c r="A180" s="73">
        <v>41</v>
      </c>
      <c r="B180" s="74">
        <v>9374</v>
      </c>
      <c r="C180" s="193" t="s">
        <v>1145</v>
      </c>
      <c r="D180" s="176"/>
      <c r="E180" s="42"/>
      <c r="F180" s="38"/>
      <c r="G180" s="38"/>
      <c r="H180" s="42"/>
      <c r="I180" s="115"/>
      <c r="J180" s="41"/>
      <c r="K180" s="8"/>
      <c r="L180" s="1"/>
      <c r="M180" s="1"/>
      <c r="N180" s="41"/>
      <c r="O180" s="241"/>
      <c r="P180" s="243"/>
      <c r="Q180" s="196"/>
      <c r="R180" s="195" t="s">
        <v>386</v>
      </c>
      <c r="S180" s="194">
        <v>0.7</v>
      </c>
      <c r="T180" s="200"/>
      <c r="U180" s="76"/>
      <c r="V180" s="123"/>
      <c r="W180" s="199" t="s">
        <v>388</v>
      </c>
      <c r="X180" s="75">
        <v>5</v>
      </c>
      <c r="Y180" s="198" t="s">
        <v>436</v>
      </c>
      <c r="Z180" s="78">
        <f>ROUND(ROUND(ROUND(F153*J177,0)*N176,0)*S180,0)-X180</f>
        <v>301</v>
      </c>
      <c r="AA180" s="11"/>
    </row>
    <row r="181" spans="1:27" ht="17.2" customHeight="1" x14ac:dyDescent="0.3">
      <c r="A181" s="73">
        <v>41</v>
      </c>
      <c r="B181" s="74">
        <v>9375</v>
      </c>
      <c r="C181" s="193" t="s">
        <v>1144</v>
      </c>
      <c r="D181" s="176"/>
      <c r="E181" s="42"/>
      <c r="F181" s="38"/>
      <c r="G181" s="38"/>
      <c r="H181" s="42"/>
      <c r="I181" s="115"/>
      <c r="J181" s="41"/>
      <c r="K181" s="8"/>
      <c r="L181" s="1"/>
      <c r="M181" s="1"/>
      <c r="N181" s="41"/>
      <c r="O181" s="241"/>
      <c r="P181" s="243"/>
      <c r="Q181" s="196"/>
      <c r="R181" s="195"/>
      <c r="S181" s="194"/>
      <c r="T181" s="242" t="s">
        <v>534</v>
      </c>
      <c r="U181" s="75" t="s">
        <v>386</v>
      </c>
      <c r="V181" s="124">
        <v>0.95</v>
      </c>
      <c r="W181" s="125"/>
      <c r="X181" s="125"/>
      <c r="Y181" s="125"/>
      <c r="Z181" s="79">
        <f>ROUND(ROUND(ROUND(ROUND(F153*J177,0)*N176,0)*S180,0)*V181,0)</f>
        <v>291</v>
      </c>
      <c r="AA181" s="11"/>
    </row>
    <row r="182" spans="1:27" ht="17.2" customHeight="1" x14ac:dyDescent="0.3">
      <c r="A182" s="73">
        <v>41</v>
      </c>
      <c r="B182" s="74">
        <v>9376</v>
      </c>
      <c r="C182" s="193" t="s">
        <v>1143</v>
      </c>
      <c r="D182" s="176"/>
      <c r="E182" s="42"/>
      <c r="F182" s="38"/>
      <c r="G182" s="38"/>
      <c r="H182" s="42"/>
      <c r="I182" s="115"/>
      <c r="J182" s="41"/>
      <c r="K182" s="8"/>
      <c r="L182" s="1"/>
      <c r="M182" s="1"/>
      <c r="N182" s="41"/>
      <c r="O182" s="241"/>
      <c r="P182" s="244"/>
      <c r="Q182" s="196"/>
      <c r="R182" s="190"/>
      <c r="S182" s="189"/>
      <c r="T182" s="244"/>
      <c r="U182" s="76"/>
      <c r="V182" s="123"/>
      <c r="W182" s="188" t="s">
        <v>388</v>
      </c>
      <c r="X182" s="77">
        <v>5</v>
      </c>
      <c r="Y182" s="187" t="s">
        <v>436</v>
      </c>
      <c r="Z182" s="79">
        <f>ROUND(ROUND(ROUND(ROUND(F153*J177,0)*N176,0)*S180,0)*V181,0)-X182</f>
        <v>286</v>
      </c>
      <c r="AA182" s="11"/>
    </row>
    <row r="183" spans="1:27" ht="17.2" customHeight="1" x14ac:dyDescent="0.3">
      <c r="A183" s="73">
        <v>41</v>
      </c>
      <c r="B183" s="74">
        <v>9377</v>
      </c>
      <c r="C183" s="193" t="s">
        <v>1142</v>
      </c>
      <c r="D183" s="176"/>
      <c r="E183" s="42"/>
      <c r="F183" s="38"/>
      <c r="G183" s="38"/>
      <c r="H183" s="42"/>
      <c r="I183" s="115"/>
      <c r="J183" s="41"/>
      <c r="K183" s="8"/>
      <c r="L183" s="1"/>
      <c r="M183" s="1"/>
      <c r="N183" s="41"/>
      <c r="O183" s="197"/>
      <c r="P183" s="242" t="s">
        <v>389</v>
      </c>
      <c r="Q183" s="202"/>
      <c r="R183" s="75"/>
      <c r="S183" s="198"/>
      <c r="T183" s="201"/>
      <c r="U183" s="75"/>
      <c r="V183" s="124"/>
      <c r="W183" s="122"/>
      <c r="X183" s="122"/>
      <c r="Y183" s="122"/>
      <c r="Z183" s="78">
        <f>ROUND(ROUND(ROUND(F153*J177,0)*N176,0)*S184,0)</f>
        <v>219</v>
      </c>
      <c r="AA183" s="11"/>
    </row>
    <row r="184" spans="1:27" ht="17.2" customHeight="1" x14ac:dyDescent="0.3">
      <c r="A184" s="73">
        <v>41</v>
      </c>
      <c r="B184" s="74">
        <v>9378</v>
      </c>
      <c r="C184" s="193" t="s">
        <v>1141</v>
      </c>
      <c r="D184" s="176"/>
      <c r="E184" s="42"/>
      <c r="F184" s="38"/>
      <c r="G184" s="38"/>
      <c r="H184" s="42"/>
      <c r="I184" s="115"/>
      <c r="J184" s="41"/>
      <c r="K184" s="8"/>
      <c r="L184" s="1"/>
      <c r="M184" s="1"/>
      <c r="N184" s="41"/>
      <c r="O184" s="197"/>
      <c r="P184" s="243"/>
      <c r="Q184" s="196"/>
      <c r="R184" s="195" t="s">
        <v>386</v>
      </c>
      <c r="S184" s="194">
        <v>0.5</v>
      </c>
      <c r="T184" s="200"/>
      <c r="U184" s="76"/>
      <c r="V184" s="123"/>
      <c r="W184" s="199" t="s">
        <v>388</v>
      </c>
      <c r="X184" s="75">
        <v>5</v>
      </c>
      <c r="Y184" s="198" t="s">
        <v>436</v>
      </c>
      <c r="Z184" s="78">
        <f>ROUND(ROUND(ROUND(F153*J177,0)*N176,0)*S184,0)-X184</f>
        <v>214</v>
      </c>
      <c r="AA184" s="11"/>
    </row>
    <row r="185" spans="1:27" ht="17.2" customHeight="1" x14ac:dyDescent="0.3">
      <c r="A185" s="73">
        <v>41</v>
      </c>
      <c r="B185" s="74">
        <v>9379</v>
      </c>
      <c r="C185" s="193" t="s">
        <v>1140</v>
      </c>
      <c r="D185" s="176"/>
      <c r="E185" s="42"/>
      <c r="F185" s="38"/>
      <c r="G185" s="38"/>
      <c r="H185" s="42"/>
      <c r="I185" s="115"/>
      <c r="J185" s="41"/>
      <c r="K185" s="8"/>
      <c r="L185" s="1"/>
      <c r="M185" s="1"/>
      <c r="N185" s="41"/>
      <c r="O185" s="197"/>
      <c r="P185" s="243"/>
      <c r="Q185" s="196"/>
      <c r="R185" s="195"/>
      <c r="S185" s="194"/>
      <c r="T185" s="242" t="s">
        <v>534</v>
      </c>
      <c r="U185" s="75" t="s">
        <v>386</v>
      </c>
      <c r="V185" s="124">
        <v>0.95</v>
      </c>
      <c r="W185" s="125"/>
      <c r="X185" s="125"/>
      <c r="Y185" s="125"/>
      <c r="Z185" s="79">
        <f>ROUND(ROUND(ROUND(ROUND(F153*J177,0)*N176,0)*S184,0)*V185,0)</f>
        <v>208</v>
      </c>
      <c r="AA185" s="11"/>
    </row>
    <row r="186" spans="1:27" ht="17.2" customHeight="1" x14ac:dyDescent="0.3">
      <c r="A186" s="73">
        <v>41</v>
      </c>
      <c r="B186" s="74">
        <v>9380</v>
      </c>
      <c r="C186" s="193" t="s">
        <v>1139</v>
      </c>
      <c r="D186" s="176"/>
      <c r="E186" s="42"/>
      <c r="F186" s="38"/>
      <c r="G186" s="38"/>
      <c r="H186" s="42"/>
      <c r="K186" s="186"/>
      <c r="L186" s="1"/>
      <c r="M186" s="131"/>
      <c r="N186" s="130"/>
      <c r="O186" s="192"/>
      <c r="P186" s="244"/>
      <c r="Q186" s="191"/>
      <c r="R186" s="190"/>
      <c r="S186" s="189"/>
      <c r="T186" s="244"/>
      <c r="U186" s="76"/>
      <c r="V186" s="123"/>
      <c r="W186" s="188" t="s">
        <v>388</v>
      </c>
      <c r="X186" s="77">
        <v>5</v>
      </c>
      <c r="Y186" s="187" t="s">
        <v>436</v>
      </c>
      <c r="Z186" s="79">
        <f>ROUND(ROUND(ROUND(ROUND(F153*J177,0)*N176,0)*S184,0)*V185,0)-X186</f>
        <v>203</v>
      </c>
      <c r="AA186" s="11"/>
    </row>
    <row r="187" spans="1:27" ht="17.2" customHeight="1" x14ac:dyDescent="0.3">
      <c r="A187" s="31">
        <v>41</v>
      </c>
      <c r="B187" s="9">
        <v>9381</v>
      </c>
      <c r="C187" s="6" t="s">
        <v>1138</v>
      </c>
      <c r="D187" s="102"/>
      <c r="E187" s="42"/>
      <c r="F187" s="115"/>
      <c r="G187" s="41"/>
      <c r="H187" s="185"/>
      <c r="I187" s="107"/>
      <c r="J187" s="54"/>
      <c r="K187" s="8"/>
      <c r="L187" s="238" t="s">
        <v>1083</v>
      </c>
      <c r="M187" s="184"/>
      <c r="N187" s="183"/>
      <c r="O187" s="1"/>
      <c r="P187" s="1"/>
      <c r="Q187" s="1"/>
      <c r="R187" s="1"/>
      <c r="S187" s="41"/>
      <c r="T187" s="44"/>
      <c r="U187" s="47"/>
      <c r="V187" s="147"/>
      <c r="W187" s="48"/>
      <c r="X187" s="48"/>
      <c r="Y187" s="48"/>
      <c r="Z187" s="66">
        <f>ROUND(ROUND(F153*J177,0)*N188,0)</f>
        <v>312</v>
      </c>
      <c r="AA187" s="11"/>
    </row>
    <row r="188" spans="1:27" ht="17.2" customHeight="1" x14ac:dyDescent="0.3">
      <c r="A188" s="7">
        <v>41</v>
      </c>
      <c r="B188" s="9">
        <v>9382</v>
      </c>
      <c r="C188" s="6" t="s">
        <v>1137</v>
      </c>
      <c r="D188" s="102"/>
      <c r="E188" s="42"/>
      <c r="F188" s="1"/>
      <c r="G188" s="1"/>
      <c r="H188" s="42"/>
      <c r="I188" s="107"/>
      <c r="J188" s="54"/>
      <c r="K188" s="142"/>
      <c r="L188" s="239"/>
      <c r="M188" s="108" t="s">
        <v>386</v>
      </c>
      <c r="N188" s="56">
        <v>0.5</v>
      </c>
      <c r="O188" s="1"/>
      <c r="P188" s="1"/>
      <c r="Q188" s="1"/>
      <c r="R188" s="1"/>
      <c r="S188" s="41"/>
      <c r="T188" s="40"/>
      <c r="U188" s="94"/>
      <c r="V188" s="114"/>
      <c r="W188" s="172" t="s">
        <v>388</v>
      </c>
      <c r="X188" s="50">
        <v>5</v>
      </c>
      <c r="Y188" s="143" t="s">
        <v>436</v>
      </c>
      <c r="Z188" s="66">
        <f>ROUND(ROUND(F153*J177,0)*N188,0)-X188</f>
        <v>307</v>
      </c>
      <c r="AA188" s="11"/>
    </row>
    <row r="189" spans="1:27" ht="17.2" customHeight="1" x14ac:dyDescent="0.3">
      <c r="A189" s="7">
        <v>41</v>
      </c>
      <c r="B189" s="9">
        <v>9383</v>
      </c>
      <c r="C189" s="6" t="s">
        <v>1136</v>
      </c>
      <c r="D189" s="102"/>
      <c r="E189" s="42"/>
      <c r="F189" s="1"/>
      <c r="G189" s="1"/>
      <c r="H189" s="42"/>
      <c r="I189" s="107"/>
      <c r="J189" s="54"/>
      <c r="K189" s="142"/>
      <c r="L189" s="239"/>
      <c r="M189" s="133"/>
      <c r="N189" s="135"/>
      <c r="O189" s="1"/>
      <c r="P189" s="1"/>
      <c r="Q189" s="1"/>
      <c r="R189" s="1"/>
      <c r="S189" s="41"/>
      <c r="T189" s="212" t="s">
        <v>534</v>
      </c>
      <c r="U189" s="47" t="s">
        <v>386</v>
      </c>
      <c r="V189" s="120">
        <v>0.95</v>
      </c>
      <c r="W189" s="48"/>
      <c r="X189" s="48"/>
      <c r="Y189" s="48"/>
      <c r="Z189" s="66">
        <f>ROUND(ROUND(ROUND(F153*J177,0)*N188,0)*V189,0)</f>
        <v>296</v>
      </c>
      <c r="AA189" s="11"/>
    </row>
    <row r="190" spans="1:27" ht="17.2" customHeight="1" x14ac:dyDescent="0.3">
      <c r="A190" s="7">
        <v>41</v>
      </c>
      <c r="B190" s="9">
        <v>9384</v>
      </c>
      <c r="C190" s="6" t="s">
        <v>1135</v>
      </c>
      <c r="D190" s="102"/>
      <c r="E190" s="42"/>
      <c r="F190" s="1"/>
      <c r="G190" s="1"/>
      <c r="H190" s="42"/>
      <c r="I190" s="107"/>
      <c r="J190" s="54"/>
      <c r="K190" s="142"/>
      <c r="L190" s="139"/>
      <c r="M190" s="133"/>
      <c r="N190" s="135"/>
      <c r="O190" s="4"/>
      <c r="P190" s="4"/>
      <c r="Q190" s="4"/>
      <c r="R190" s="4"/>
      <c r="S190" s="20"/>
      <c r="T190" s="223"/>
      <c r="V190" s="61"/>
      <c r="W190" s="172" t="s">
        <v>388</v>
      </c>
      <c r="X190" s="50">
        <v>5</v>
      </c>
      <c r="Y190" s="143" t="s">
        <v>436</v>
      </c>
      <c r="Z190" s="66">
        <f>ROUND(ROUND(ROUND(F153*J177,0)*N188,0)*V189,0)-X190</f>
        <v>291</v>
      </c>
      <c r="AA190" s="11"/>
    </row>
    <row r="191" spans="1:27" ht="17.2" customHeight="1" x14ac:dyDescent="0.3">
      <c r="A191" s="73">
        <v>41</v>
      </c>
      <c r="B191" s="74">
        <v>9385</v>
      </c>
      <c r="C191" s="193" t="s">
        <v>1134</v>
      </c>
      <c r="D191" s="102"/>
      <c r="E191" s="42"/>
      <c r="F191" s="38"/>
      <c r="G191" s="38"/>
      <c r="H191" s="42"/>
      <c r="I191" s="115"/>
      <c r="J191" s="41"/>
      <c r="K191" s="8"/>
      <c r="L191" s="42"/>
      <c r="M191" s="1"/>
      <c r="N191" s="41"/>
      <c r="O191" s="240" t="s">
        <v>541</v>
      </c>
      <c r="P191" s="242" t="s">
        <v>390</v>
      </c>
      <c r="Q191" s="202"/>
      <c r="R191" s="75"/>
      <c r="S191" s="198"/>
      <c r="T191" s="201"/>
      <c r="U191" s="75"/>
      <c r="V191" s="124"/>
      <c r="W191" s="122"/>
      <c r="X191" s="122"/>
      <c r="Y191" s="122"/>
      <c r="Z191" s="78">
        <f>ROUND(ROUND(ROUND(F153*J177,0)*N188,0)*S192,0)</f>
        <v>218</v>
      </c>
      <c r="AA191" s="11"/>
    </row>
    <row r="192" spans="1:27" ht="17.2" customHeight="1" x14ac:dyDescent="0.3">
      <c r="A192" s="73">
        <v>41</v>
      </c>
      <c r="B192" s="74">
        <v>9386</v>
      </c>
      <c r="C192" s="193" t="s">
        <v>1133</v>
      </c>
      <c r="D192" s="102"/>
      <c r="E192" s="42"/>
      <c r="F192" s="38"/>
      <c r="G192" s="38"/>
      <c r="H192" s="42"/>
      <c r="I192" s="115"/>
      <c r="J192" s="41"/>
      <c r="K192" s="8"/>
      <c r="L192" s="42"/>
      <c r="M192" s="1"/>
      <c r="N192" s="41"/>
      <c r="O192" s="241"/>
      <c r="P192" s="243"/>
      <c r="Q192" s="196"/>
      <c r="R192" s="195" t="s">
        <v>386</v>
      </c>
      <c r="S192" s="194">
        <v>0.7</v>
      </c>
      <c r="T192" s="200"/>
      <c r="U192" s="76"/>
      <c r="V192" s="123"/>
      <c r="W192" s="199" t="s">
        <v>388</v>
      </c>
      <c r="X192" s="75">
        <v>5</v>
      </c>
      <c r="Y192" s="198" t="s">
        <v>436</v>
      </c>
      <c r="Z192" s="78">
        <f>ROUND(ROUND(ROUND(F153*J177,0)*N188,0)*S192,0)-X192</f>
        <v>213</v>
      </c>
      <c r="AA192" s="11"/>
    </row>
    <row r="193" spans="1:27" ht="17.2" customHeight="1" x14ac:dyDescent="0.3">
      <c r="A193" s="73">
        <v>41</v>
      </c>
      <c r="B193" s="74">
        <v>9387</v>
      </c>
      <c r="C193" s="193" t="s">
        <v>1132</v>
      </c>
      <c r="D193" s="102"/>
      <c r="E193" s="42"/>
      <c r="F193" s="38"/>
      <c r="G193" s="38"/>
      <c r="H193" s="42"/>
      <c r="I193" s="115"/>
      <c r="J193" s="41"/>
      <c r="K193" s="8"/>
      <c r="L193" s="42"/>
      <c r="M193" s="1"/>
      <c r="N193" s="41"/>
      <c r="O193" s="241"/>
      <c r="P193" s="243"/>
      <c r="Q193" s="196"/>
      <c r="R193" s="195"/>
      <c r="S193" s="194"/>
      <c r="T193" s="242" t="s">
        <v>534</v>
      </c>
      <c r="U193" s="75" t="s">
        <v>386</v>
      </c>
      <c r="V193" s="124">
        <v>0.95</v>
      </c>
      <c r="W193" s="125"/>
      <c r="X193" s="125"/>
      <c r="Y193" s="125"/>
      <c r="Z193" s="79">
        <f>ROUND(ROUND(ROUND(ROUND(F153*J177,0)*N188,0)*S192,0)*V193,0)</f>
        <v>207</v>
      </c>
      <c r="AA193" s="11"/>
    </row>
    <row r="194" spans="1:27" ht="17.2" customHeight="1" x14ac:dyDescent="0.3">
      <c r="A194" s="73">
        <v>41</v>
      </c>
      <c r="B194" s="74">
        <v>9388</v>
      </c>
      <c r="C194" s="193" t="s">
        <v>1131</v>
      </c>
      <c r="D194" s="102"/>
      <c r="E194" s="42"/>
      <c r="F194" s="38"/>
      <c r="G194" s="38"/>
      <c r="H194" s="42"/>
      <c r="I194" s="115"/>
      <c r="J194" s="41"/>
      <c r="K194" s="8"/>
      <c r="L194" s="42"/>
      <c r="M194" s="1"/>
      <c r="N194" s="41"/>
      <c r="O194" s="241"/>
      <c r="P194" s="244"/>
      <c r="Q194" s="196"/>
      <c r="R194" s="190"/>
      <c r="S194" s="189"/>
      <c r="T194" s="244"/>
      <c r="U194" s="76"/>
      <c r="V194" s="123"/>
      <c r="W194" s="188" t="s">
        <v>388</v>
      </c>
      <c r="X194" s="77">
        <v>5</v>
      </c>
      <c r="Y194" s="187" t="s">
        <v>436</v>
      </c>
      <c r="Z194" s="79">
        <f>ROUND(ROUND(ROUND(ROUND(F153*J177,0)*N188,0)*S192,0)*V193,0)-X194</f>
        <v>202</v>
      </c>
      <c r="AA194" s="11"/>
    </row>
    <row r="195" spans="1:27" ht="17.2" customHeight="1" x14ac:dyDescent="0.3">
      <c r="A195" s="73">
        <v>41</v>
      </c>
      <c r="B195" s="74">
        <v>9389</v>
      </c>
      <c r="C195" s="193" t="s">
        <v>1130</v>
      </c>
      <c r="D195" s="102"/>
      <c r="E195" s="42"/>
      <c r="F195" s="38"/>
      <c r="G195" s="38"/>
      <c r="H195" s="42"/>
      <c r="I195" s="115"/>
      <c r="J195" s="41"/>
      <c r="K195" s="8"/>
      <c r="L195" s="42"/>
      <c r="M195" s="1"/>
      <c r="N195" s="41"/>
      <c r="O195" s="197"/>
      <c r="P195" s="242" t="s">
        <v>389</v>
      </c>
      <c r="Q195" s="202"/>
      <c r="R195" s="75"/>
      <c r="S195" s="198"/>
      <c r="T195" s="201"/>
      <c r="U195" s="75"/>
      <c r="V195" s="124"/>
      <c r="W195" s="122"/>
      <c r="X195" s="122"/>
      <c r="Y195" s="122"/>
      <c r="Z195" s="78">
        <f>ROUND(ROUND(ROUND(F153*J177,0)*N188,0)*S196,0)</f>
        <v>156</v>
      </c>
      <c r="AA195" s="11"/>
    </row>
    <row r="196" spans="1:27" ht="17.2" customHeight="1" x14ac:dyDescent="0.3">
      <c r="A196" s="73">
        <v>41</v>
      </c>
      <c r="B196" s="74">
        <v>9390</v>
      </c>
      <c r="C196" s="193" t="s">
        <v>1129</v>
      </c>
      <c r="D196" s="102"/>
      <c r="E196" s="42"/>
      <c r="F196" s="38"/>
      <c r="G196" s="38"/>
      <c r="H196" s="42"/>
      <c r="I196" s="115"/>
      <c r="J196" s="41"/>
      <c r="K196" s="8"/>
      <c r="L196" s="42"/>
      <c r="M196" s="1"/>
      <c r="N196" s="41"/>
      <c r="O196" s="197"/>
      <c r="P196" s="243"/>
      <c r="Q196" s="196"/>
      <c r="R196" s="195" t="s">
        <v>386</v>
      </c>
      <c r="S196" s="194">
        <v>0.5</v>
      </c>
      <c r="T196" s="200"/>
      <c r="U196" s="76"/>
      <c r="V196" s="123"/>
      <c r="W196" s="199" t="s">
        <v>388</v>
      </c>
      <c r="X196" s="75">
        <v>5</v>
      </c>
      <c r="Y196" s="198" t="s">
        <v>436</v>
      </c>
      <c r="Z196" s="78">
        <f>ROUND(ROUND(ROUND(F153*J177,0)*N188,0)*S196,0)-X196</f>
        <v>151</v>
      </c>
      <c r="AA196" s="11"/>
    </row>
    <row r="197" spans="1:27" ht="17.2" customHeight="1" x14ac:dyDescent="0.3">
      <c r="A197" s="73">
        <v>41</v>
      </c>
      <c r="B197" s="74">
        <v>9391</v>
      </c>
      <c r="C197" s="193" t="s">
        <v>1128</v>
      </c>
      <c r="D197" s="102"/>
      <c r="E197" s="42"/>
      <c r="F197" s="38"/>
      <c r="G197" s="38"/>
      <c r="H197" s="42"/>
      <c r="I197" s="115"/>
      <c r="J197" s="41"/>
      <c r="K197" s="8"/>
      <c r="L197" s="42"/>
      <c r="M197" s="1"/>
      <c r="N197" s="41"/>
      <c r="O197" s="197"/>
      <c r="P197" s="243"/>
      <c r="Q197" s="196"/>
      <c r="R197" s="195"/>
      <c r="S197" s="194"/>
      <c r="T197" s="242" t="s">
        <v>534</v>
      </c>
      <c r="U197" s="75" t="s">
        <v>386</v>
      </c>
      <c r="V197" s="124">
        <v>0.95</v>
      </c>
      <c r="W197" s="125"/>
      <c r="X197" s="125"/>
      <c r="Y197" s="125"/>
      <c r="Z197" s="79">
        <f>ROUND(ROUND(ROUND(ROUND(F153*J177,0)*N188,0)*S196,0)*V197,0)</f>
        <v>148</v>
      </c>
      <c r="AA197" s="11"/>
    </row>
    <row r="198" spans="1:27" ht="17.2" customHeight="1" x14ac:dyDescent="0.3">
      <c r="A198" s="73">
        <v>41</v>
      </c>
      <c r="B198" s="74">
        <v>9392</v>
      </c>
      <c r="C198" s="193" t="s">
        <v>1127</v>
      </c>
      <c r="D198" s="176"/>
      <c r="E198" s="40"/>
      <c r="F198" s="57"/>
      <c r="G198" s="57"/>
      <c r="H198" s="40"/>
      <c r="I198" s="27"/>
      <c r="J198" s="20"/>
      <c r="K198" s="8"/>
      <c r="L198" s="40"/>
      <c r="M198" s="4"/>
      <c r="N198" s="20"/>
      <c r="O198" s="192"/>
      <c r="P198" s="244"/>
      <c r="Q198" s="191"/>
      <c r="R198" s="190"/>
      <c r="S198" s="189"/>
      <c r="T198" s="244"/>
      <c r="U198" s="76"/>
      <c r="V198" s="123"/>
      <c r="W198" s="188" t="s">
        <v>388</v>
      </c>
      <c r="X198" s="77">
        <v>5</v>
      </c>
      <c r="Y198" s="187" t="s">
        <v>436</v>
      </c>
      <c r="Z198" s="79">
        <f>ROUND(ROUND(ROUND(ROUND(F153*J177,0)*N188,0)*S196,0)*V197,0)-X198</f>
        <v>143</v>
      </c>
      <c r="AA198" s="11"/>
    </row>
    <row r="199" spans="1:27" ht="17.2" customHeight="1" x14ac:dyDescent="0.3">
      <c r="A199" s="7">
        <v>41</v>
      </c>
      <c r="B199" s="9">
        <v>9393</v>
      </c>
      <c r="C199" s="6" t="s">
        <v>1126</v>
      </c>
      <c r="D199" s="176"/>
      <c r="E199" s="212" t="s">
        <v>599</v>
      </c>
      <c r="F199" s="33"/>
      <c r="G199" s="33"/>
      <c r="H199" s="44"/>
      <c r="I199" s="53"/>
      <c r="J199" s="60"/>
      <c r="K199" s="142"/>
      <c r="L199" s="238" t="s">
        <v>1125</v>
      </c>
      <c r="M199" s="181"/>
      <c r="N199" s="180"/>
      <c r="O199" s="1"/>
      <c r="P199" s="1"/>
      <c r="Q199" s="1"/>
      <c r="R199" s="1"/>
      <c r="S199" s="45"/>
      <c r="T199" s="44"/>
      <c r="U199" s="47"/>
      <c r="V199" s="147"/>
      <c r="W199" s="48"/>
      <c r="X199" s="48"/>
      <c r="Y199" s="48"/>
      <c r="Z199" s="66">
        <f>ROUND(F201*N200,0)</f>
        <v>427</v>
      </c>
      <c r="AA199" s="11"/>
    </row>
    <row r="200" spans="1:27" ht="17.2" customHeight="1" x14ac:dyDescent="0.3">
      <c r="A200" s="7">
        <v>41</v>
      </c>
      <c r="B200" s="9">
        <v>9394</v>
      </c>
      <c r="C200" s="6" t="s">
        <v>1124</v>
      </c>
      <c r="D200" s="176"/>
      <c r="E200" s="213"/>
      <c r="F200" s="1"/>
      <c r="G200" s="1"/>
      <c r="H200" s="42"/>
      <c r="I200" s="107"/>
      <c r="J200" s="54"/>
      <c r="K200" s="142"/>
      <c r="L200" s="239"/>
      <c r="M200" s="108" t="s">
        <v>386</v>
      </c>
      <c r="N200" s="116">
        <v>0.7</v>
      </c>
      <c r="O200" s="1"/>
      <c r="P200" s="1"/>
      <c r="Q200" s="1"/>
      <c r="R200" s="1"/>
      <c r="S200" s="41"/>
      <c r="T200" s="40"/>
      <c r="U200" s="94"/>
      <c r="V200" s="114"/>
      <c r="W200" s="172" t="s">
        <v>388</v>
      </c>
      <c r="X200" s="50">
        <v>5</v>
      </c>
      <c r="Y200" s="143" t="s">
        <v>436</v>
      </c>
      <c r="Z200" s="66">
        <f>ROUND(F201*N200,0)-X200</f>
        <v>422</v>
      </c>
      <c r="AA200" s="11"/>
    </row>
    <row r="201" spans="1:27" ht="17.2" customHeight="1" x14ac:dyDescent="0.3">
      <c r="A201" s="7">
        <v>41</v>
      </c>
      <c r="B201" s="9">
        <v>9395</v>
      </c>
      <c r="C201" s="6" t="s">
        <v>1123</v>
      </c>
      <c r="D201" s="176"/>
      <c r="E201" s="213"/>
      <c r="F201" s="112">
        <f>'12自立訓練(機能・基本)'!F105</f>
        <v>610</v>
      </c>
      <c r="G201" s="1" t="s">
        <v>15</v>
      </c>
      <c r="H201" s="42"/>
      <c r="I201" s="107"/>
      <c r="J201" s="54"/>
      <c r="K201" s="142"/>
      <c r="L201" s="239"/>
      <c r="M201" s="133"/>
      <c r="N201" s="135"/>
      <c r="O201" s="1"/>
      <c r="P201" s="1"/>
      <c r="Q201" s="1"/>
      <c r="R201" s="1"/>
      <c r="S201" s="41"/>
      <c r="T201" s="212" t="s">
        <v>534</v>
      </c>
      <c r="U201" s="47" t="s">
        <v>1117</v>
      </c>
      <c r="V201" s="120">
        <v>0.95</v>
      </c>
      <c r="W201" s="48"/>
      <c r="X201" s="48"/>
      <c r="Y201" s="48"/>
      <c r="Z201" s="66">
        <f>ROUND(ROUND(F201*N200,0)*V201,0)</f>
        <v>406</v>
      </c>
      <c r="AA201" s="11"/>
    </row>
    <row r="202" spans="1:27" ht="17.2" customHeight="1" x14ac:dyDescent="0.3">
      <c r="A202" s="7">
        <v>41</v>
      </c>
      <c r="B202" s="9">
        <v>9396</v>
      </c>
      <c r="C202" s="6" t="s">
        <v>1122</v>
      </c>
      <c r="D202" s="176"/>
      <c r="E202" s="42"/>
      <c r="F202" s="1"/>
      <c r="G202" s="1"/>
      <c r="H202" s="42"/>
      <c r="I202" s="107"/>
      <c r="J202" s="54"/>
      <c r="K202" s="142"/>
      <c r="L202" s="133"/>
      <c r="M202" s="133"/>
      <c r="N202" s="135"/>
      <c r="O202" s="4"/>
      <c r="P202" s="4"/>
      <c r="Q202" s="4"/>
      <c r="R202" s="4"/>
      <c r="S202" s="20"/>
      <c r="T202" s="223"/>
      <c r="V202" s="61"/>
      <c r="W202" s="172" t="s">
        <v>388</v>
      </c>
      <c r="X202" s="50">
        <v>5</v>
      </c>
      <c r="Y202" s="143" t="s">
        <v>436</v>
      </c>
      <c r="Z202" s="66">
        <f>ROUND(ROUND(F201*N200,0)*V201,0)-X202</f>
        <v>401</v>
      </c>
      <c r="AA202" s="11"/>
    </row>
    <row r="203" spans="1:27" ht="17.2" customHeight="1" x14ac:dyDescent="0.3">
      <c r="A203" s="73">
        <v>41</v>
      </c>
      <c r="B203" s="74">
        <v>9397</v>
      </c>
      <c r="C203" s="193" t="s">
        <v>1121</v>
      </c>
      <c r="D203" s="176"/>
      <c r="E203" s="42"/>
      <c r="F203" s="38"/>
      <c r="G203" s="38"/>
      <c r="H203" s="42"/>
      <c r="I203" s="115"/>
      <c r="J203" s="41"/>
      <c r="K203" s="8"/>
      <c r="L203" s="1"/>
      <c r="M203" s="1"/>
      <c r="N203" s="41"/>
      <c r="O203" s="240" t="s">
        <v>541</v>
      </c>
      <c r="P203" s="242" t="s">
        <v>1120</v>
      </c>
      <c r="Q203" s="202"/>
      <c r="R203" s="75"/>
      <c r="S203" s="198"/>
      <c r="T203" s="201"/>
      <c r="U203" s="75"/>
      <c r="V203" s="124"/>
      <c r="W203" s="122"/>
      <c r="X203" s="122"/>
      <c r="Y203" s="122"/>
      <c r="Z203" s="78">
        <f>ROUND(ROUND(F201*N200,0)*S204,0)</f>
        <v>299</v>
      </c>
      <c r="AA203" s="11"/>
    </row>
    <row r="204" spans="1:27" ht="17.2" customHeight="1" x14ac:dyDescent="0.3">
      <c r="A204" s="73">
        <v>41</v>
      </c>
      <c r="B204" s="74">
        <v>9398</v>
      </c>
      <c r="C204" s="193" t="s">
        <v>1119</v>
      </c>
      <c r="D204" s="176"/>
      <c r="E204" s="42"/>
      <c r="F204" s="38"/>
      <c r="G204" s="38"/>
      <c r="H204" s="42"/>
      <c r="I204" s="115"/>
      <c r="J204" s="41"/>
      <c r="K204" s="8"/>
      <c r="L204" s="1"/>
      <c r="M204" s="1"/>
      <c r="N204" s="41"/>
      <c r="O204" s="241"/>
      <c r="P204" s="243"/>
      <c r="Q204" s="196"/>
      <c r="R204" s="195" t="s">
        <v>1117</v>
      </c>
      <c r="S204" s="194">
        <v>0.7</v>
      </c>
      <c r="T204" s="200"/>
      <c r="U204" s="76"/>
      <c r="V204" s="123"/>
      <c r="W204" s="199" t="s">
        <v>388</v>
      </c>
      <c r="X204" s="75">
        <v>5</v>
      </c>
      <c r="Y204" s="198" t="s">
        <v>436</v>
      </c>
      <c r="Z204" s="78">
        <f>ROUND(ROUND(F201*N200,0)*S204,0)-X204</f>
        <v>294</v>
      </c>
      <c r="AA204" s="11"/>
    </row>
    <row r="205" spans="1:27" ht="17.2" customHeight="1" x14ac:dyDescent="0.3">
      <c r="A205" s="73">
        <v>41</v>
      </c>
      <c r="B205" s="74">
        <v>9399</v>
      </c>
      <c r="C205" s="193" t="s">
        <v>1118</v>
      </c>
      <c r="D205" s="176"/>
      <c r="E205" s="42"/>
      <c r="F205" s="38"/>
      <c r="G205" s="38"/>
      <c r="H205" s="42"/>
      <c r="I205" s="115"/>
      <c r="J205" s="41"/>
      <c r="K205" s="8"/>
      <c r="L205" s="1"/>
      <c r="M205" s="1"/>
      <c r="N205" s="41"/>
      <c r="O205" s="241"/>
      <c r="P205" s="243"/>
      <c r="Q205" s="196"/>
      <c r="R205" s="195"/>
      <c r="S205" s="194"/>
      <c r="T205" s="242" t="s">
        <v>534</v>
      </c>
      <c r="U205" s="75" t="s">
        <v>1117</v>
      </c>
      <c r="V205" s="124">
        <v>0.95</v>
      </c>
      <c r="W205" s="125"/>
      <c r="X205" s="125"/>
      <c r="Y205" s="125"/>
      <c r="Z205" s="79">
        <f>ROUND(ROUND(ROUND(F201*N200,0)*S204,0)*V205,0)</f>
        <v>284</v>
      </c>
      <c r="AA205" s="11"/>
    </row>
    <row r="206" spans="1:27" ht="17.2" customHeight="1" x14ac:dyDescent="0.3">
      <c r="A206" s="73">
        <v>41</v>
      </c>
      <c r="B206" s="74">
        <v>9400</v>
      </c>
      <c r="C206" s="193" t="s">
        <v>1116</v>
      </c>
      <c r="D206" s="176"/>
      <c r="E206" s="42"/>
      <c r="F206" s="38"/>
      <c r="G206" s="38"/>
      <c r="H206" s="42"/>
      <c r="I206" s="115"/>
      <c r="J206" s="41"/>
      <c r="K206" s="8"/>
      <c r="L206" s="1"/>
      <c r="M206" s="1"/>
      <c r="N206" s="41"/>
      <c r="O206" s="241"/>
      <c r="P206" s="244"/>
      <c r="Q206" s="196"/>
      <c r="R206" s="190"/>
      <c r="S206" s="189"/>
      <c r="T206" s="244"/>
      <c r="U206" s="76"/>
      <c r="V206" s="123"/>
      <c r="W206" s="188" t="s">
        <v>388</v>
      </c>
      <c r="X206" s="77">
        <v>5</v>
      </c>
      <c r="Y206" s="187" t="s">
        <v>436</v>
      </c>
      <c r="Z206" s="79">
        <f>ROUND(ROUND(ROUND(F201*N200,0)*S204,0)*V205,0)-X206</f>
        <v>279</v>
      </c>
      <c r="AA206" s="11"/>
    </row>
    <row r="207" spans="1:27" ht="17.2" customHeight="1" x14ac:dyDescent="0.3">
      <c r="A207" s="73">
        <v>41</v>
      </c>
      <c r="B207" s="74">
        <v>9401</v>
      </c>
      <c r="C207" s="193" t="s">
        <v>1115</v>
      </c>
      <c r="D207" s="176"/>
      <c r="E207" s="42"/>
      <c r="F207" s="38"/>
      <c r="G207" s="38"/>
      <c r="H207" s="42"/>
      <c r="I207" s="115"/>
      <c r="J207" s="41"/>
      <c r="K207" s="8"/>
      <c r="L207" s="42"/>
      <c r="M207" s="1"/>
      <c r="N207" s="41"/>
      <c r="O207" s="197"/>
      <c r="P207" s="242" t="s">
        <v>1114</v>
      </c>
      <c r="Q207" s="202"/>
      <c r="R207" s="75"/>
      <c r="S207" s="198"/>
      <c r="T207" s="201"/>
      <c r="U207" s="75"/>
      <c r="V207" s="124"/>
      <c r="W207" s="122"/>
      <c r="X207" s="122"/>
      <c r="Y207" s="122"/>
      <c r="Z207" s="78">
        <f>ROUND(ROUND(F201*N200,0)*S208,0)</f>
        <v>214</v>
      </c>
      <c r="AA207" s="11"/>
    </row>
    <row r="208" spans="1:27" ht="17.2" customHeight="1" x14ac:dyDescent="0.3">
      <c r="A208" s="73">
        <v>41</v>
      </c>
      <c r="B208" s="74">
        <v>9402</v>
      </c>
      <c r="C208" s="193" t="s">
        <v>1113</v>
      </c>
      <c r="D208" s="176"/>
      <c r="E208" s="42"/>
      <c r="F208" s="38"/>
      <c r="G208" s="38"/>
      <c r="H208" s="42"/>
      <c r="I208" s="115"/>
      <c r="J208" s="41"/>
      <c r="K208" s="8"/>
      <c r="L208" s="42"/>
      <c r="M208" s="1"/>
      <c r="N208" s="41"/>
      <c r="O208" s="197"/>
      <c r="P208" s="243"/>
      <c r="Q208" s="196"/>
      <c r="R208" s="195" t="s">
        <v>873</v>
      </c>
      <c r="S208" s="194">
        <v>0.5</v>
      </c>
      <c r="T208" s="200"/>
      <c r="U208" s="76"/>
      <c r="V208" s="123"/>
      <c r="W208" s="199" t="s">
        <v>388</v>
      </c>
      <c r="X208" s="75">
        <v>5</v>
      </c>
      <c r="Y208" s="198" t="s">
        <v>436</v>
      </c>
      <c r="Z208" s="78">
        <f>ROUND(ROUND(F201*N200,0)*S208,0)-X208</f>
        <v>209</v>
      </c>
      <c r="AA208" s="11"/>
    </row>
    <row r="209" spans="1:27" ht="17.2" customHeight="1" x14ac:dyDescent="0.3">
      <c r="A209" s="73">
        <v>41</v>
      </c>
      <c r="B209" s="74">
        <v>9403</v>
      </c>
      <c r="C209" s="193" t="s">
        <v>1112</v>
      </c>
      <c r="D209" s="176"/>
      <c r="E209" s="42"/>
      <c r="F209" s="38"/>
      <c r="G209" s="38"/>
      <c r="H209" s="42"/>
      <c r="I209" s="115"/>
      <c r="J209" s="41"/>
      <c r="K209" s="8"/>
      <c r="L209" s="42"/>
      <c r="M209" s="1"/>
      <c r="N209" s="41"/>
      <c r="O209" s="197"/>
      <c r="P209" s="243"/>
      <c r="Q209" s="196"/>
      <c r="R209" s="195"/>
      <c r="S209" s="194"/>
      <c r="T209" s="242" t="s">
        <v>534</v>
      </c>
      <c r="U209" s="75" t="s">
        <v>873</v>
      </c>
      <c r="V209" s="124">
        <v>0.95</v>
      </c>
      <c r="W209" s="125"/>
      <c r="X209" s="125"/>
      <c r="Y209" s="125"/>
      <c r="Z209" s="79">
        <f>ROUND(ROUND(ROUND(F201*N200,0)*S208,0)*V209,0)</f>
        <v>203</v>
      </c>
      <c r="AA209" s="11"/>
    </row>
    <row r="210" spans="1:27" ht="17.2" customHeight="1" x14ac:dyDescent="0.3">
      <c r="A210" s="73">
        <v>41</v>
      </c>
      <c r="B210" s="74">
        <v>9404</v>
      </c>
      <c r="C210" s="193" t="s">
        <v>1111</v>
      </c>
      <c r="D210" s="176"/>
      <c r="E210" s="42"/>
      <c r="F210" s="107"/>
      <c r="G210" s="54"/>
      <c r="H210" s="42"/>
      <c r="I210" s="115"/>
      <c r="J210" s="41"/>
      <c r="K210" s="8"/>
      <c r="L210" s="40"/>
      <c r="M210" s="4"/>
      <c r="N210" s="20"/>
      <c r="O210" s="192"/>
      <c r="P210" s="244"/>
      <c r="Q210" s="191"/>
      <c r="R210" s="190"/>
      <c r="S210" s="189"/>
      <c r="T210" s="244"/>
      <c r="U210" s="76"/>
      <c r="V210" s="123"/>
      <c r="W210" s="188" t="s">
        <v>388</v>
      </c>
      <c r="X210" s="77">
        <v>5</v>
      </c>
      <c r="Y210" s="187" t="s">
        <v>436</v>
      </c>
      <c r="Z210" s="79">
        <f>ROUND(ROUND(ROUND(F201*N200,0)*S208,0)*V209,0)-X210</f>
        <v>198</v>
      </c>
      <c r="AA210" s="11"/>
    </row>
    <row r="211" spans="1:27" ht="17.2" customHeight="1" x14ac:dyDescent="0.3">
      <c r="A211" s="7">
        <v>41</v>
      </c>
      <c r="B211" s="9">
        <v>9405</v>
      </c>
      <c r="C211" s="6" t="s">
        <v>1110</v>
      </c>
      <c r="D211" s="102"/>
      <c r="E211" s="42"/>
      <c r="H211" s="42"/>
      <c r="I211" s="107"/>
      <c r="J211" s="54"/>
      <c r="K211" s="8"/>
      <c r="L211" s="238" t="s">
        <v>1109</v>
      </c>
      <c r="M211" s="184"/>
      <c r="N211" s="183"/>
      <c r="O211" s="1"/>
      <c r="P211" s="1"/>
      <c r="Q211" s="1"/>
      <c r="R211" s="1"/>
      <c r="S211" s="45"/>
      <c r="T211" s="44"/>
      <c r="U211" s="47"/>
      <c r="V211" s="147"/>
      <c r="W211" s="48"/>
      <c r="X211" s="48"/>
      <c r="Y211" s="48"/>
      <c r="Z211" s="66">
        <f>ROUND(F201*N212,0)</f>
        <v>305</v>
      </c>
      <c r="AA211" s="11"/>
    </row>
    <row r="212" spans="1:27" ht="17.2" customHeight="1" x14ac:dyDescent="0.3">
      <c r="A212" s="7">
        <v>41</v>
      </c>
      <c r="B212" s="9">
        <v>9406</v>
      </c>
      <c r="C212" s="6" t="s">
        <v>1108</v>
      </c>
      <c r="D212" s="102"/>
      <c r="E212" s="42"/>
      <c r="F212" s="115"/>
      <c r="G212" s="1"/>
      <c r="H212" s="42"/>
      <c r="I212" s="107"/>
      <c r="J212" s="54"/>
      <c r="K212" s="142"/>
      <c r="L212" s="239"/>
      <c r="M212" s="108" t="s">
        <v>873</v>
      </c>
      <c r="N212" s="56">
        <v>0.5</v>
      </c>
      <c r="O212" s="1"/>
      <c r="P212" s="1"/>
      <c r="Q212" s="1"/>
      <c r="R212" s="1"/>
      <c r="S212" s="41"/>
      <c r="T212" s="40"/>
      <c r="U212" s="94"/>
      <c r="V212" s="114"/>
      <c r="W212" s="172" t="s">
        <v>388</v>
      </c>
      <c r="X212" s="50">
        <v>5</v>
      </c>
      <c r="Y212" s="143" t="s">
        <v>436</v>
      </c>
      <c r="Z212" s="66">
        <f>ROUND(F201*N212,0)-X212</f>
        <v>300</v>
      </c>
      <c r="AA212" s="11"/>
    </row>
    <row r="213" spans="1:27" ht="17.2" customHeight="1" x14ac:dyDescent="0.3">
      <c r="A213" s="7">
        <v>41</v>
      </c>
      <c r="B213" s="9">
        <v>9407</v>
      </c>
      <c r="C213" s="6" t="s">
        <v>1107</v>
      </c>
      <c r="D213" s="102"/>
      <c r="E213" s="42"/>
      <c r="F213" s="115"/>
      <c r="G213" s="1"/>
      <c r="H213" s="42"/>
      <c r="I213" s="107"/>
      <c r="J213" s="54"/>
      <c r="K213" s="142"/>
      <c r="L213" s="239"/>
      <c r="M213" s="133"/>
      <c r="N213" s="135"/>
      <c r="O213" s="1"/>
      <c r="P213" s="1"/>
      <c r="Q213" s="1"/>
      <c r="R213" s="1"/>
      <c r="S213" s="41"/>
      <c r="T213" s="212" t="s">
        <v>534</v>
      </c>
      <c r="U213" s="47" t="s">
        <v>873</v>
      </c>
      <c r="V213" s="120">
        <v>0.95</v>
      </c>
      <c r="W213" s="48"/>
      <c r="X213" s="48"/>
      <c r="Y213" s="48"/>
      <c r="Z213" s="66">
        <f>ROUND(ROUND(F201*N212,0)*V213,0)</f>
        <v>290</v>
      </c>
      <c r="AA213" s="11"/>
    </row>
    <row r="214" spans="1:27" ht="17.2" customHeight="1" x14ac:dyDescent="0.3">
      <c r="A214" s="7">
        <v>41</v>
      </c>
      <c r="B214" s="9">
        <v>9408</v>
      </c>
      <c r="C214" s="6" t="s">
        <v>1106</v>
      </c>
      <c r="D214" s="102"/>
      <c r="E214" s="42"/>
      <c r="F214" s="115"/>
      <c r="G214" s="1"/>
      <c r="H214" s="42"/>
      <c r="I214" s="107"/>
      <c r="J214" s="54"/>
      <c r="K214" s="142"/>
      <c r="L214" s="133"/>
      <c r="M214" s="133"/>
      <c r="N214" s="135"/>
      <c r="O214" s="4"/>
      <c r="P214" s="4"/>
      <c r="Q214" s="4"/>
      <c r="R214" s="4"/>
      <c r="S214" s="20"/>
      <c r="T214" s="223"/>
      <c r="U214" s="57"/>
      <c r="V214" s="61"/>
      <c r="W214" s="172" t="s">
        <v>388</v>
      </c>
      <c r="X214" s="50">
        <v>5</v>
      </c>
      <c r="Y214" s="143" t="s">
        <v>436</v>
      </c>
      <c r="Z214" s="66">
        <f>ROUND(ROUND(F201*N212,0)*V213,0)-X214</f>
        <v>285</v>
      </c>
      <c r="AA214" s="11"/>
    </row>
    <row r="215" spans="1:27" ht="17.2" customHeight="1" x14ac:dyDescent="0.3">
      <c r="A215" s="73">
        <v>41</v>
      </c>
      <c r="B215" s="74">
        <v>9409</v>
      </c>
      <c r="C215" s="193" t="s">
        <v>1105</v>
      </c>
      <c r="D215" s="102"/>
      <c r="E215" s="42"/>
      <c r="F215" s="115"/>
      <c r="G215" s="38"/>
      <c r="H215" s="42"/>
      <c r="I215" s="115"/>
      <c r="J215" s="41"/>
      <c r="K215" s="8"/>
      <c r="L215" s="1"/>
      <c r="M215" s="1"/>
      <c r="N215" s="41"/>
      <c r="O215" s="240" t="s">
        <v>541</v>
      </c>
      <c r="P215" s="242" t="s">
        <v>415</v>
      </c>
      <c r="Q215" s="202"/>
      <c r="R215" s="75"/>
      <c r="S215" s="198"/>
      <c r="T215" s="201"/>
      <c r="U215" s="75"/>
      <c r="V215" s="124"/>
      <c r="W215" s="122"/>
      <c r="X215" s="122"/>
      <c r="Y215" s="122"/>
      <c r="Z215" s="78">
        <f>ROUND(ROUND(F201*N212,0)*S216,0)</f>
        <v>214</v>
      </c>
      <c r="AA215" s="11"/>
    </row>
    <row r="216" spans="1:27" ht="17.2" customHeight="1" x14ac:dyDescent="0.3">
      <c r="A216" s="73">
        <v>41</v>
      </c>
      <c r="B216" s="74">
        <v>9410</v>
      </c>
      <c r="C216" s="193" t="s">
        <v>1104</v>
      </c>
      <c r="D216" s="102"/>
      <c r="E216" s="42"/>
      <c r="F216" s="115"/>
      <c r="G216" s="38"/>
      <c r="H216" s="42"/>
      <c r="I216" s="115"/>
      <c r="J216" s="41"/>
      <c r="K216" s="8"/>
      <c r="L216" s="1"/>
      <c r="M216" s="1"/>
      <c r="N216" s="41"/>
      <c r="O216" s="241"/>
      <c r="P216" s="243"/>
      <c r="Q216" s="196"/>
      <c r="R216" s="195" t="s">
        <v>873</v>
      </c>
      <c r="S216" s="194">
        <v>0.7</v>
      </c>
      <c r="T216" s="200"/>
      <c r="U216" s="76"/>
      <c r="V216" s="123"/>
      <c r="W216" s="199" t="s">
        <v>388</v>
      </c>
      <c r="X216" s="75">
        <v>5</v>
      </c>
      <c r="Y216" s="198" t="s">
        <v>436</v>
      </c>
      <c r="Z216" s="78">
        <f>ROUND(ROUND(F201*N212,0)*S216,0)-X216</f>
        <v>209</v>
      </c>
      <c r="AA216" s="11"/>
    </row>
    <row r="217" spans="1:27" ht="17.2" customHeight="1" x14ac:dyDescent="0.3">
      <c r="A217" s="73">
        <v>41</v>
      </c>
      <c r="B217" s="74">
        <v>9411</v>
      </c>
      <c r="C217" s="193" t="s">
        <v>1103</v>
      </c>
      <c r="D217" s="102"/>
      <c r="E217" s="42"/>
      <c r="F217" s="115"/>
      <c r="G217" s="38"/>
      <c r="H217" s="42"/>
      <c r="I217" s="115"/>
      <c r="J217" s="41"/>
      <c r="K217" s="8"/>
      <c r="L217" s="1"/>
      <c r="M217" s="1"/>
      <c r="N217" s="41"/>
      <c r="O217" s="241"/>
      <c r="P217" s="243"/>
      <c r="Q217" s="196"/>
      <c r="R217" s="195"/>
      <c r="S217" s="194"/>
      <c r="T217" s="242" t="s">
        <v>534</v>
      </c>
      <c r="U217" s="75" t="s">
        <v>873</v>
      </c>
      <c r="V217" s="124">
        <v>0.95</v>
      </c>
      <c r="W217" s="125"/>
      <c r="X217" s="125"/>
      <c r="Y217" s="125"/>
      <c r="Z217" s="79">
        <f>ROUND(ROUND(ROUND(F201*N212,0)*S216,0)*V217,0)</f>
        <v>203</v>
      </c>
      <c r="AA217" s="11"/>
    </row>
    <row r="218" spans="1:27" ht="17.2" customHeight="1" x14ac:dyDescent="0.3">
      <c r="A218" s="73">
        <v>41</v>
      </c>
      <c r="B218" s="74">
        <v>9412</v>
      </c>
      <c r="C218" s="193" t="s">
        <v>1102</v>
      </c>
      <c r="D218" s="102"/>
      <c r="E218" s="42"/>
      <c r="F218" s="115"/>
      <c r="G218" s="38"/>
      <c r="H218" s="42"/>
      <c r="I218" s="115"/>
      <c r="J218" s="41"/>
      <c r="K218" s="8"/>
      <c r="L218" s="1"/>
      <c r="M218" s="1"/>
      <c r="N218" s="41"/>
      <c r="O218" s="241"/>
      <c r="P218" s="244"/>
      <c r="Q218" s="196"/>
      <c r="R218" s="190"/>
      <c r="S218" s="189"/>
      <c r="T218" s="244"/>
      <c r="U218" s="76"/>
      <c r="V218" s="123"/>
      <c r="W218" s="188" t="s">
        <v>388</v>
      </c>
      <c r="X218" s="77">
        <v>5</v>
      </c>
      <c r="Y218" s="187" t="s">
        <v>436</v>
      </c>
      <c r="Z218" s="79">
        <f>ROUND(ROUND(ROUND(F201*N212,0)*S216,0)*V217,0)-X218</f>
        <v>198</v>
      </c>
      <c r="AA218" s="11"/>
    </row>
    <row r="219" spans="1:27" ht="17.2" customHeight="1" x14ac:dyDescent="0.3">
      <c r="A219" s="73">
        <v>41</v>
      </c>
      <c r="B219" s="74">
        <v>9413</v>
      </c>
      <c r="C219" s="193" t="s">
        <v>1101</v>
      </c>
      <c r="D219" s="102"/>
      <c r="E219" s="42"/>
      <c r="F219" s="115"/>
      <c r="G219" s="38"/>
      <c r="H219" s="42"/>
      <c r="I219" s="115"/>
      <c r="J219" s="41"/>
      <c r="K219" s="8"/>
      <c r="L219" s="1"/>
      <c r="M219" s="1"/>
      <c r="N219" s="41"/>
      <c r="O219" s="197"/>
      <c r="P219" s="242" t="s">
        <v>414</v>
      </c>
      <c r="Q219" s="202"/>
      <c r="R219" s="75"/>
      <c r="S219" s="198"/>
      <c r="T219" s="201"/>
      <c r="U219" s="75"/>
      <c r="V219" s="124"/>
      <c r="W219" s="122"/>
      <c r="X219" s="122"/>
      <c r="Y219" s="122"/>
      <c r="Z219" s="78">
        <f>ROUND(ROUND(F201*N212,0)*S220,0)</f>
        <v>153</v>
      </c>
      <c r="AA219" s="11"/>
    </row>
    <row r="220" spans="1:27" ht="17.2" customHeight="1" x14ac:dyDescent="0.3">
      <c r="A220" s="73">
        <v>41</v>
      </c>
      <c r="B220" s="74">
        <v>9414</v>
      </c>
      <c r="C220" s="193" t="s">
        <v>1100</v>
      </c>
      <c r="D220" s="102"/>
      <c r="E220" s="42"/>
      <c r="F220" s="115"/>
      <c r="G220" s="38"/>
      <c r="H220" s="42"/>
      <c r="I220" s="115"/>
      <c r="J220" s="41"/>
      <c r="K220" s="8"/>
      <c r="L220" s="1"/>
      <c r="M220" s="1"/>
      <c r="N220" s="41"/>
      <c r="O220" s="197"/>
      <c r="P220" s="243"/>
      <c r="Q220" s="196"/>
      <c r="R220" s="195" t="s">
        <v>873</v>
      </c>
      <c r="S220" s="194">
        <v>0.5</v>
      </c>
      <c r="T220" s="200"/>
      <c r="U220" s="76"/>
      <c r="V220" s="123"/>
      <c r="W220" s="199" t="s">
        <v>388</v>
      </c>
      <c r="X220" s="75">
        <v>5</v>
      </c>
      <c r="Y220" s="198" t="s">
        <v>436</v>
      </c>
      <c r="Z220" s="78">
        <f>ROUND(ROUND(F201*N212,0)*S220,0)-X220</f>
        <v>148</v>
      </c>
      <c r="AA220" s="11"/>
    </row>
    <row r="221" spans="1:27" ht="17.2" customHeight="1" x14ac:dyDescent="0.3">
      <c r="A221" s="73">
        <v>41</v>
      </c>
      <c r="B221" s="74">
        <v>9415</v>
      </c>
      <c r="C221" s="193" t="s">
        <v>1099</v>
      </c>
      <c r="D221" s="102"/>
      <c r="E221" s="42"/>
      <c r="F221" s="115"/>
      <c r="G221" s="38"/>
      <c r="H221" s="42"/>
      <c r="I221" s="115"/>
      <c r="J221" s="41"/>
      <c r="K221" s="8"/>
      <c r="L221" s="1"/>
      <c r="M221" s="1"/>
      <c r="N221" s="41"/>
      <c r="O221" s="197"/>
      <c r="P221" s="243"/>
      <c r="Q221" s="196"/>
      <c r="R221" s="195"/>
      <c r="S221" s="194"/>
      <c r="T221" s="242" t="s">
        <v>534</v>
      </c>
      <c r="U221" s="75" t="s">
        <v>873</v>
      </c>
      <c r="V221" s="124">
        <v>0.95</v>
      </c>
      <c r="W221" s="125"/>
      <c r="X221" s="125"/>
      <c r="Y221" s="125"/>
      <c r="Z221" s="79">
        <f>ROUND(ROUND(ROUND(F201*N212,0)*S220,0)*V221,0)</f>
        <v>145</v>
      </c>
      <c r="AA221" s="11"/>
    </row>
    <row r="222" spans="1:27" ht="17.2" customHeight="1" x14ac:dyDescent="0.3">
      <c r="A222" s="73">
        <v>41</v>
      </c>
      <c r="B222" s="74">
        <v>9416</v>
      </c>
      <c r="C222" s="193" t="s">
        <v>1098</v>
      </c>
      <c r="D222" s="102"/>
      <c r="E222" s="42"/>
      <c r="F222" s="115"/>
      <c r="G222" s="54"/>
      <c r="H222" s="40"/>
      <c r="I222" s="27"/>
      <c r="J222" s="20"/>
      <c r="K222" s="8"/>
      <c r="L222" s="4"/>
      <c r="M222" s="4"/>
      <c r="N222" s="20"/>
      <c r="O222" s="192"/>
      <c r="P222" s="244"/>
      <c r="Q222" s="191"/>
      <c r="R222" s="190"/>
      <c r="S222" s="189"/>
      <c r="T222" s="244"/>
      <c r="U222" s="76"/>
      <c r="V222" s="123"/>
      <c r="W222" s="188" t="s">
        <v>388</v>
      </c>
      <c r="X222" s="77">
        <v>5</v>
      </c>
      <c r="Y222" s="187" t="s">
        <v>436</v>
      </c>
      <c r="Z222" s="79">
        <f>ROUND(ROUND(ROUND(F201*N212,0)*S220,0)*V221,0)-X222</f>
        <v>140</v>
      </c>
      <c r="AA222" s="11"/>
    </row>
    <row r="223" spans="1:27" ht="17.2" customHeight="1" x14ac:dyDescent="0.3">
      <c r="A223" s="31">
        <v>41</v>
      </c>
      <c r="B223" s="9">
        <v>9417</v>
      </c>
      <c r="C223" s="6" t="s">
        <v>1097</v>
      </c>
      <c r="D223" s="176"/>
      <c r="E223" s="42"/>
      <c r="H223" s="218" t="s">
        <v>528</v>
      </c>
      <c r="I223" s="107"/>
      <c r="J223" s="54"/>
      <c r="K223" s="142"/>
      <c r="L223" s="238" t="s">
        <v>1096</v>
      </c>
      <c r="M223" s="181"/>
      <c r="N223" s="180"/>
      <c r="O223" s="1"/>
      <c r="P223" s="1"/>
      <c r="Q223" s="1"/>
      <c r="R223" s="1"/>
      <c r="S223" s="41"/>
      <c r="T223" s="44"/>
      <c r="U223" s="47"/>
      <c r="V223" s="147"/>
      <c r="W223" s="48"/>
      <c r="X223" s="48"/>
      <c r="Y223" s="48"/>
      <c r="Z223" s="66">
        <f>ROUND(ROUND(F201*J225,0)*N224,0)</f>
        <v>412</v>
      </c>
      <c r="AA223" s="11"/>
    </row>
    <row r="224" spans="1:27" ht="17.2" customHeight="1" x14ac:dyDescent="0.3">
      <c r="A224" s="7">
        <v>41</v>
      </c>
      <c r="B224" s="9">
        <v>9418</v>
      </c>
      <c r="C224" s="6" t="s">
        <v>1095</v>
      </c>
      <c r="D224" s="176"/>
      <c r="E224" s="42"/>
      <c r="F224" s="1"/>
      <c r="G224" s="1"/>
      <c r="H224" s="219"/>
      <c r="I224" s="107"/>
      <c r="J224" s="54"/>
      <c r="K224" s="142"/>
      <c r="L224" s="239"/>
      <c r="M224" s="108" t="s">
        <v>439</v>
      </c>
      <c r="N224" s="116">
        <v>0.7</v>
      </c>
      <c r="O224" s="1"/>
      <c r="P224" s="1"/>
      <c r="Q224" s="1"/>
      <c r="R224" s="1"/>
      <c r="S224" s="41"/>
      <c r="T224" s="40"/>
      <c r="U224" s="94"/>
      <c r="V224" s="114"/>
      <c r="W224" s="172" t="s">
        <v>388</v>
      </c>
      <c r="X224" s="50">
        <v>5</v>
      </c>
      <c r="Y224" s="143" t="s">
        <v>436</v>
      </c>
      <c r="Z224" s="66">
        <f>ROUND(ROUND(F201*J225,0)*N224,0)-X224</f>
        <v>407</v>
      </c>
      <c r="AA224" s="11"/>
    </row>
    <row r="225" spans="1:27" ht="17.2" customHeight="1" x14ac:dyDescent="0.3">
      <c r="A225" s="7">
        <v>41</v>
      </c>
      <c r="B225" s="9">
        <v>9419</v>
      </c>
      <c r="C225" s="6" t="s">
        <v>1094</v>
      </c>
      <c r="D225" s="176"/>
      <c r="E225" s="42"/>
      <c r="F225" s="1"/>
      <c r="G225" s="1"/>
      <c r="H225" s="219"/>
      <c r="I225" s="108" t="s">
        <v>439</v>
      </c>
      <c r="J225" s="116">
        <v>0.96499999999999997</v>
      </c>
      <c r="K225" s="142"/>
      <c r="L225" s="239"/>
      <c r="M225" s="133"/>
      <c r="N225" s="135"/>
      <c r="O225" s="1"/>
      <c r="P225" s="1"/>
      <c r="Q225" s="1"/>
      <c r="R225" s="1"/>
      <c r="S225" s="41"/>
      <c r="T225" s="212" t="s">
        <v>534</v>
      </c>
      <c r="U225" s="47" t="s">
        <v>439</v>
      </c>
      <c r="V225" s="120">
        <v>0.95</v>
      </c>
      <c r="W225" s="48"/>
      <c r="X225" s="48"/>
      <c r="Y225" s="48"/>
      <c r="Z225" s="66">
        <f>ROUND(ROUND(ROUND(F201*J225,0)*N224,0)*V225,0)</f>
        <v>391</v>
      </c>
      <c r="AA225" s="11"/>
    </row>
    <row r="226" spans="1:27" ht="17.2" customHeight="1" x14ac:dyDescent="0.3">
      <c r="A226" s="7">
        <v>41</v>
      </c>
      <c r="B226" s="9">
        <v>9420</v>
      </c>
      <c r="C226" s="6" t="s">
        <v>1093</v>
      </c>
      <c r="D226" s="176"/>
      <c r="E226" s="42"/>
      <c r="F226" s="1"/>
      <c r="G226" s="1"/>
      <c r="H226" s="219"/>
      <c r="I226" s="107"/>
      <c r="J226" s="54"/>
      <c r="K226" s="142"/>
      <c r="L226" s="133"/>
      <c r="M226" s="133"/>
      <c r="N226" s="135"/>
      <c r="O226" s="4"/>
      <c r="P226" s="4"/>
      <c r="Q226" s="4"/>
      <c r="R226" s="4"/>
      <c r="S226" s="20"/>
      <c r="T226" s="223"/>
      <c r="V226" s="61"/>
      <c r="W226" s="172" t="s">
        <v>388</v>
      </c>
      <c r="X226" s="50">
        <v>5</v>
      </c>
      <c r="Y226" s="143" t="s">
        <v>436</v>
      </c>
      <c r="Z226" s="66">
        <f>ROUND(ROUND(ROUND(F201*J225,0)*N224,0)*V225,0)-X226</f>
        <v>386</v>
      </c>
      <c r="AA226" s="11"/>
    </row>
    <row r="227" spans="1:27" ht="17.2" customHeight="1" x14ac:dyDescent="0.3">
      <c r="A227" s="73">
        <v>41</v>
      </c>
      <c r="B227" s="74">
        <v>9421</v>
      </c>
      <c r="C227" s="193" t="s">
        <v>1092</v>
      </c>
      <c r="D227" s="176"/>
      <c r="E227" s="42"/>
      <c r="F227" s="38"/>
      <c r="G227" s="38"/>
      <c r="H227" s="42"/>
      <c r="I227" s="115"/>
      <c r="J227" s="41"/>
      <c r="K227" s="8"/>
      <c r="L227" s="1"/>
      <c r="M227" s="1"/>
      <c r="N227" s="41"/>
      <c r="O227" s="240" t="s">
        <v>541</v>
      </c>
      <c r="P227" s="242" t="s">
        <v>413</v>
      </c>
      <c r="Q227" s="202"/>
      <c r="R227" s="75"/>
      <c r="S227" s="198"/>
      <c r="T227" s="201"/>
      <c r="U227" s="75"/>
      <c r="V227" s="124"/>
      <c r="W227" s="122"/>
      <c r="X227" s="122"/>
      <c r="Y227" s="122"/>
      <c r="Z227" s="78">
        <f>ROUND(ROUND(ROUND(F201*J225,0)*N224,0)*S228,0)</f>
        <v>288</v>
      </c>
      <c r="AA227" s="11"/>
    </row>
    <row r="228" spans="1:27" ht="17.2" customHeight="1" x14ac:dyDescent="0.3">
      <c r="A228" s="73">
        <v>41</v>
      </c>
      <c r="B228" s="74">
        <v>9422</v>
      </c>
      <c r="C228" s="193" t="s">
        <v>1091</v>
      </c>
      <c r="D228" s="176"/>
      <c r="E228" s="42"/>
      <c r="F228" s="38"/>
      <c r="G228" s="38"/>
      <c r="H228" s="42"/>
      <c r="I228" s="115"/>
      <c r="J228" s="41"/>
      <c r="K228" s="8"/>
      <c r="L228" s="1"/>
      <c r="M228" s="1"/>
      <c r="N228" s="41"/>
      <c r="O228" s="241"/>
      <c r="P228" s="243"/>
      <c r="Q228" s="196"/>
      <c r="R228" s="195" t="s">
        <v>387</v>
      </c>
      <c r="S228" s="194">
        <v>0.7</v>
      </c>
      <c r="T228" s="200"/>
      <c r="U228" s="76"/>
      <c r="V228" s="123"/>
      <c r="W228" s="199" t="s">
        <v>388</v>
      </c>
      <c r="X228" s="75">
        <v>5</v>
      </c>
      <c r="Y228" s="198" t="s">
        <v>436</v>
      </c>
      <c r="Z228" s="78">
        <f>ROUND(ROUND(ROUND(F201*J225,0)*N224,0)*S228,0)-X228</f>
        <v>283</v>
      </c>
      <c r="AA228" s="11"/>
    </row>
    <row r="229" spans="1:27" ht="17.2" customHeight="1" x14ac:dyDescent="0.3">
      <c r="A229" s="73">
        <v>41</v>
      </c>
      <c r="B229" s="74">
        <v>9423</v>
      </c>
      <c r="C229" s="193" t="s">
        <v>1090</v>
      </c>
      <c r="D229" s="176"/>
      <c r="E229" s="42"/>
      <c r="F229" s="38"/>
      <c r="G229" s="38"/>
      <c r="H229" s="42"/>
      <c r="I229" s="115"/>
      <c r="J229" s="41"/>
      <c r="K229" s="8"/>
      <c r="L229" s="1"/>
      <c r="M229" s="1"/>
      <c r="N229" s="41"/>
      <c r="O229" s="241"/>
      <c r="P229" s="243"/>
      <c r="Q229" s="196"/>
      <c r="R229" s="195"/>
      <c r="S229" s="194"/>
      <c r="T229" s="242" t="s">
        <v>534</v>
      </c>
      <c r="U229" s="75" t="s">
        <v>427</v>
      </c>
      <c r="V229" s="124">
        <v>0.95</v>
      </c>
      <c r="W229" s="125"/>
      <c r="X229" s="125"/>
      <c r="Y229" s="125"/>
      <c r="Z229" s="79">
        <f>ROUND(ROUND(ROUND(ROUND(F201*J225,0)*N224,0)*S228,0)*V229,0)</f>
        <v>274</v>
      </c>
      <c r="AA229" s="11"/>
    </row>
    <row r="230" spans="1:27" ht="17.2" customHeight="1" x14ac:dyDescent="0.3">
      <c r="A230" s="73">
        <v>41</v>
      </c>
      <c r="B230" s="74">
        <v>9424</v>
      </c>
      <c r="C230" s="193" t="s">
        <v>1089</v>
      </c>
      <c r="D230" s="176"/>
      <c r="E230" s="42"/>
      <c r="F230" s="38"/>
      <c r="G230" s="38"/>
      <c r="H230" s="42"/>
      <c r="I230" s="115"/>
      <c r="J230" s="41"/>
      <c r="K230" s="8"/>
      <c r="L230" s="1"/>
      <c r="M230" s="1"/>
      <c r="N230" s="41"/>
      <c r="O230" s="241"/>
      <c r="P230" s="244"/>
      <c r="Q230" s="196"/>
      <c r="R230" s="190"/>
      <c r="S230" s="189"/>
      <c r="T230" s="244"/>
      <c r="U230" s="76"/>
      <c r="V230" s="123"/>
      <c r="W230" s="188" t="s">
        <v>388</v>
      </c>
      <c r="X230" s="77">
        <v>5</v>
      </c>
      <c r="Y230" s="187" t="s">
        <v>436</v>
      </c>
      <c r="Z230" s="79">
        <f>ROUND(ROUND(ROUND(ROUND(F201*J225,0)*N224,0)*S228,0)*V229,0)-X230</f>
        <v>269</v>
      </c>
      <c r="AA230" s="11"/>
    </row>
    <row r="231" spans="1:27" ht="17.2" customHeight="1" x14ac:dyDescent="0.3">
      <c r="A231" s="73">
        <v>41</v>
      </c>
      <c r="B231" s="74">
        <v>9425</v>
      </c>
      <c r="C231" s="193" t="s">
        <v>1088</v>
      </c>
      <c r="D231" s="176"/>
      <c r="E231" s="42"/>
      <c r="F231" s="38"/>
      <c r="G231" s="38"/>
      <c r="H231" s="42"/>
      <c r="I231" s="115"/>
      <c r="J231" s="41"/>
      <c r="K231" s="8"/>
      <c r="L231" s="1"/>
      <c r="M231" s="1"/>
      <c r="N231" s="41"/>
      <c r="O231" s="197"/>
      <c r="P231" s="242" t="s">
        <v>418</v>
      </c>
      <c r="Q231" s="202"/>
      <c r="R231" s="75"/>
      <c r="S231" s="198"/>
      <c r="T231" s="201"/>
      <c r="U231" s="75"/>
      <c r="V231" s="124"/>
      <c r="W231" s="122"/>
      <c r="X231" s="122"/>
      <c r="Y231" s="122"/>
      <c r="Z231" s="78">
        <f>ROUND(ROUND(ROUND(F201*J225,0)*N224,0)*S232,0)</f>
        <v>206</v>
      </c>
      <c r="AA231" s="11"/>
    </row>
    <row r="232" spans="1:27" ht="17.2" customHeight="1" x14ac:dyDescent="0.3">
      <c r="A232" s="73">
        <v>41</v>
      </c>
      <c r="B232" s="74">
        <v>9426</v>
      </c>
      <c r="C232" s="193" t="s">
        <v>1087</v>
      </c>
      <c r="D232" s="102"/>
      <c r="E232" s="42"/>
      <c r="F232" s="38"/>
      <c r="G232" s="38"/>
      <c r="H232" s="42"/>
      <c r="I232" s="115"/>
      <c r="J232" s="41"/>
      <c r="K232" s="8"/>
      <c r="L232" s="1"/>
      <c r="M232" s="1"/>
      <c r="N232" s="41"/>
      <c r="O232" s="197"/>
      <c r="P232" s="243"/>
      <c r="Q232" s="196"/>
      <c r="R232" s="195" t="s">
        <v>386</v>
      </c>
      <c r="S232" s="194">
        <v>0.5</v>
      </c>
      <c r="T232" s="200"/>
      <c r="U232" s="76"/>
      <c r="V232" s="123"/>
      <c r="W232" s="199" t="s">
        <v>388</v>
      </c>
      <c r="X232" s="75">
        <v>5</v>
      </c>
      <c r="Y232" s="198" t="s">
        <v>436</v>
      </c>
      <c r="Z232" s="78">
        <f>ROUND(ROUND(ROUND(F201*J225,0)*N224,0)*S232,0)-X232</f>
        <v>201</v>
      </c>
      <c r="AA232" s="11"/>
    </row>
    <row r="233" spans="1:27" ht="17.2" customHeight="1" x14ac:dyDescent="0.3">
      <c r="A233" s="73">
        <v>41</v>
      </c>
      <c r="B233" s="74">
        <v>9427</v>
      </c>
      <c r="C233" s="193" t="s">
        <v>1086</v>
      </c>
      <c r="D233" s="102"/>
      <c r="E233" s="42"/>
      <c r="F233" s="38"/>
      <c r="G233" s="38"/>
      <c r="H233" s="42"/>
      <c r="I233" s="115"/>
      <c r="J233" s="41"/>
      <c r="K233" s="8"/>
      <c r="L233" s="1"/>
      <c r="M233" s="1"/>
      <c r="N233" s="41"/>
      <c r="O233" s="197"/>
      <c r="P233" s="243"/>
      <c r="Q233" s="196"/>
      <c r="R233" s="195"/>
      <c r="S233" s="194"/>
      <c r="T233" s="242" t="s">
        <v>534</v>
      </c>
      <c r="U233" s="75" t="s">
        <v>386</v>
      </c>
      <c r="V233" s="124">
        <v>0.95</v>
      </c>
      <c r="W233" s="125"/>
      <c r="X233" s="125"/>
      <c r="Y233" s="125"/>
      <c r="Z233" s="79">
        <f>ROUND(ROUND(ROUND(ROUND(F201*J225,0)*N224,0)*S232,0)*V233,0)</f>
        <v>196</v>
      </c>
      <c r="AA233" s="11"/>
    </row>
    <row r="234" spans="1:27" ht="17.2" customHeight="1" x14ac:dyDescent="0.3">
      <c r="A234" s="73">
        <v>41</v>
      </c>
      <c r="B234" s="74">
        <v>9428</v>
      </c>
      <c r="C234" s="193" t="s">
        <v>1085</v>
      </c>
      <c r="D234" s="176"/>
      <c r="E234" s="42"/>
      <c r="F234" s="38"/>
      <c r="G234" s="38"/>
      <c r="H234" s="42"/>
      <c r="I234" s="115"/>
      <c r="K234" s="186"/>
      <c r="L234" s="1"/>
      <c r="M234" s="131"/>
      <c r="N234" s="130"/>
      <c r="O234" s="192"/>
      <c r="P234" s="244"/>
      <c r="Q234" s="191"/>
      <c r="R234" s="190"/>
      <c r="S234" s="189"/>
      <c r="T234" s="244"/>
      <c r="U234" s="76"/>
      <c r="V234" s="123"/>
      <c r="W234" s="188" t="s">
        <v>388</v>
      </c>
      <c r="X234" s="77">
        <v>5</v>
      </c>
      <c r="Y234" s="187" t="s">
        <v>436</v>
      </c>
      <c r="Z234" s="79">
        <f>ROUND(ROUND(ROUND(ROUND(F201*J225,0)*N224,0)*S232,0)*V233,0)-X234</f>
        <v>191</v>
      </c>
      <c r="AA234" s="11"/>
    </row>
    <row r="235" spans="1:27" ht="17.2" customHeight="1" x14ac:dyDescent="0.3">
      <c r="A235" s="31">
        <v>41</v>
      </c>
      <c r="B235" s="9">
        <v>9429</v>
      </c>
      <c r="C235" s="6" t="s">
        <v>1084</v>
      </c>
      <c r="D235" s="102"/>
      <c r="E235" s="42"/>
      <c r="F235" s="115"/>
      <c r="G235" s="41"/>
      <c r="H235" s="185"/>
      <c r="I235" s="107"/>
      <c r="J235" s="54"/>
      <c r="K235" s="8"/>
      <c r="L235" s="238" t="s">
        <v>1083</v>
      </c>
      <c r="M235" s="184"/>
      <c r="N235" s="183"/>
      <c r="O235" s="1"/>
      <c r="P235" s="1"/>
      <c r="Q235" s="1"/>
      <c r="R235" s="1"/>
      <c r="S235" s="41"/>
      <c r="T235" s="44"/>
      <c r="U235" s="47"/>
      <c r="V235" s="147"/>
      <c r="W235" s="48"/>
      <c r="X235" s="48"/>
      <c r="Y235" s="48"/>
      <c r="Z235" s="66">
        <f>ROUND(ROUND(F201*J225,0)*N236,0)</f>
        <v>295</v>
      </c>
      <c r="AA235" s="11"/>
    </row>
    <row r="236" spans="1:27" ht="17.2" customHeight="1" x14ac:dyDescent="0.3">
      <c r="A236" s="7">
        <v>41</v>
      </c>
      <c r="B236" s="9">
        <v>9430</v>
      </c>
      <c r="C236" s="6" t="s">
        <v>1082</v>
      </c>
      <c r="D236" s="102"/>
      <c r="E236" s="42"/>
      <c r="F236" s="1"/>
      <c r="G236" s="1"/>
      <c r="H236" s="42"/>
      <c r="I236" s="107"/>
      <c r="J236" s="54"/>
      <c r="K236" s="142"/>
      <c r="L236" s="239"/>
      <c r="M236" s="108" t="s">
        <v>386</v>
      </c>
      <c r="N236" s="56">
        <v>0.5</v>
      </c>
      <c r="O236" s="1"/>
      <c r="P236" s="1"/>
      <c r="Q236" s="1"/>
      <c r="R236" s="1"/>
      <c r="S236" s="41"/>
      <c r="T236" s="40"/>
      <c r="U236" s="94"/>
      <c r="V236" s="114"/>
      <c r="W236" s="172" t="s">
        <v>388</v>
      </c>
      <c r="X236" s="50">
        <v>5</v>
      </c>
      <c r="Y236" s="143" t="s">
        <v>436</v>
      </c>
      <c r="Z236" s="66">
        <f>ROUND(ROUND(F201*J225,0)*N236,0)-X236</f>
        <v>290</v>
      </c>
      <c r="AA236" s="11"/>
    </row>
    <row r="237" spans="1:27" ht="17.2" customHeight="1" x14ac:dyDescent="0.3">
      <c r="A237" s="7">
        <v>41</v>
      </c>
      <c r="B237" s="9">
        <v>9431</v>
      </c>
      <c r="C237" s="6" t="s">
        <v>1081</v>
      </c>
      <c r="D237" s="102"/>
      <c r="E237" s="42"/>
      <c r="F237" s="1"/>
      <c r="G237" s="1"/>
      <c r="H237" s="42"/>
      <c r="I237" s="107"/>
      <c r="J237" s="54"/>
      <c r="K237" s="142"/>
      <c r="L237" s="239"/>
      <c r="M237" s="133"/>
      <c r="N237" s="135"/>
      <c r="O237" s="1"/>
      <c r="P237" s="1"/>
      <c r="Q237" s="1"/>
      <c r="R237" s="1"/>
      <c r="S237" s="41"/>
      <c r="T237" s="212" t="s">
        <v>534</v>
      </c>
      <c r="U237" s="47" t="s">
        <v>386</v>
      </c>
      <c r="V237" s="120">
        <v>0.95</v>
      </c>
      <c r="W237" s="48"/>
      <c r="X237" s="48"/>
      <c r="Y237" s="48"/>
      <c r="Z237" s="66">
        <f>ROUND(ROUND(ROUND(F201*J225,0)*N236,0)*V237,0)</f>
        <v>280</v>
      </c>
      <c r="AA237" s="11"/>
    </row>
    <row r="238" spans="1:27" ht="17.2" customHeight="1" x14ac:dyDescent="0.3">
      <c r="A238" s="7">
        <v>41</v>
      </c>
      <c r="B238" s="9">
        <v>9432</v>
      </c>
      <c r="C238" s="6" t="s">
        <v>1080</v>
      </c>
      <c r="D238" s="102"/>
      <c r="E238" s="42"/>
      <c r="F238" s="1"/>
      <c r="G238" s="1"/>
      <c r="H238" s="42"/>
      <c r="I238" s="107"/>
      <c r="J238" s="54"/>
      <c r="K238" s="142"/>
      <c r="L238" s="139"/>
      <c r="M238" s="133"/>
      <c r="N238" s="135"/>
      <c r="O238" s="4"/>
      <c r="P238" s="4"/>
      <c r="Q238" s="4"/>
      <c r="R238" s="4"/>
      <c r="S238" s="20"/>
      <c r="T238" s="223"/>
      <c r="V238" s="61"/>
      <c r="W238" s="172" t="s">
        <v>388</v>
      </c>
      <c r="X238" s="50">
        <v>5</v>
      </c>
      <c r="Y238" s="143" t="s">
        <v>436</v>
      </c>
      <c r="Z238" s="66">
        <f>ROUND(ROUND(ROUND(F201*J225,0)*N236,0)*V237,0)-X238</f>
        <v>275</v>
      </c>
      <c r="AA238" s="11"/>
    </row>
    <row r="239" spans="1:27" ht="17.2" customHeight="1" x14ac:dyDescent="0.3">
      <c r="A239" s="73">
        <v>41</v>
      </c>
      <c r="B239" s="74">
        <v>9433</v>
      </c>
      <c r="C239" s="193" t="s">
        <v>1079</v>
      </c>
      <c r="D239" s="102"/>
      <c r="E239" s="42"/>
      <c r="F239" s="38"/>
      <c r="G239" s="38"/>
      <c r="H239" s="42"/>
      <c r="I239" s="115"/>
      <c r="J239" s="41"/>
      <c r="K239" s="8"/>
      <c r="L239" s="42"/>
      <c r="M239" s="1"/>
      <c r="N239" s="41"/>
      <c r="O239" s="240" t="s">
        <v>541</v>
      </c>
      <c r="P239" s="242" t="s">
        <v>390</v>
      </c>
      <c r="Q239" s="202"/>
      <c r="R239" s="75"/>
      <c r="S239" s="198"/>
      <c r="T239" s="201"/>
      <c r="U239" s="75"/>
      <c r="V239" s="124"/>
      <c r="W239" s="122"/>
      <c r="X239" s="122"/>
      <c r="Y239" s="122"/>
      <c r="Z239" s="78">
        <f>ROUND(ROUND(ROUND(F201*J225,0)*N236,0)*S240,0)</f>
        <v>207</v>
      </c>
      <c r="AA239" s="11"/>
    </row>
    <row r="240" spans="1:27" ht="17.2" customHeight="1" x14ac:dyDescent="0.3">
      <c r="A240" s="73">
        <v>41</v>
      </c>
      <c r="B240" s="74">
        <v>9434</v>
      </c>
      <c r="C240" s="193" t="s">
        <v>1078</v>
      </c>
      <c r="D240" s="102"/>
      <c r="E240" s="42"/>
      <c r="F240" s="38"/>
      <c r="G240" s="38"/>
      <c r="H240" s="42"/>
      <c r="I240" s="115"/>
      <c r="J240" s="41"/>
      <c r="K240" s="8"/>
      <c r="L240" s="42"/>
      <c r="M240" s="1"/>
      <c r="N240" s="41"/>
      <c r="O240" s="241"/>
      <c r="P240" s="243"/>
      <c r="Q240" s="196"/>
      <c r="R240" s="195" t="s">
        <v>386</v>
      </c>
      <c r="S240" s="194">
        <v>0.7</v>
      </c>
      <c r="T240" s="200"/>
      <c r="U240" s="76"/>
      <c r="V240" s="123"/>
      <c r="W240" s="199" t="s">
        <v>388</v>
      </c>
      <c r="X240" s="75">
        <v>5</v>
      </c>
      <c r="Y240" s="198" t="s">
        <v>436</v>
      </c>
      <c r="Z240" s="78">
        <f>ROUND(ROUND(ROUND(F201*J225,0)*N236,0)*S240,0)-X240</f>
        <v>202</v>
      </c>
      <c r="AA240" s="11"/>
    </row>
    <row r="241" spans="1:27" ht="17.2" customHeight="1" x14ac:dyDescent="0.3">
      <c r="A241" s="73">
        <v>41</v>
      </c>
      <c r="B241" s="74">
        <v>9435</v>
      </c>
      <c r="C241" s="193" t="s">
        <v>1077</v>
      </c>
      <c r="D241" s="102"/>
      <c r="E241" s="42"/>
      <c r="F241" s="38"/>
      <c r="G241" s="38"/>
      <c r="H241" s="42"/>
      <c r="I241" s="115"/>
      <c r="J241" s="41"/>
      <c r="K241" s="8"/>
      <c r="L241" s="42"/>
      <c r="M241" s="1"/>
      <c r="N241" s="41"/>
      <c r="O241" s="241"/>
      <c r="P241" s="243"/>
      <c r="Q241" s="196"/>
      <c r="R241" s="195"/>
      <c r="S241" s="194"/>
      <c r="T241" s="242" t="s">
        <v>534</v>
      </c>
      <c r="U241" s="75" t="s">
        <v>386</v>
      </c>
      <c r="V241" s="124">
        <v>0.95</v>
      </c>
      <c r="W241" s="125"/>
      <c r="X241" s="125"/>
      <c r="Y241" s="125"/>
      <c r="Z241" s="79">
        <f>ROUND(ROUND(ROUND(ROUND(F201*J225,0)*N236,0)*S240,0)*V241,0)</f>
        <v>197</v>
      </c>
      <c r="AA241" s="11"/>
    </row>
    <row r="242" spans="1:27" ht="17.2" customHeight="1" x14ac:dyDescent="0.3">
      <c r="A242" s="73">
        <v>41</v>
      </c>
      <c r="B242" s="74">
        <v>9436</v>
      </c>
      <c r="C242" s="193" t="s">
        <v>1076</v>
      </c>
      <c r="D242" s="102"/>
      <c r="E242" s="42"/>
      <c r="F242" s="38"/>
      <c r="G242" s="38"/>
      <c r="H242" s="42"/>
      <c r="I242" s="115"/>
      <c r="J242" s="41"/>
      <c r="K242" s="8"/>
      <c r="L242" s="42"/>
      <c r="M242" s="1"/>
      <c r="N242" s="41"/>
      <c r="O242" s="241"/>
      <c r="P242" s="244"/>
      <c r="Q242" s="196"/>
      <c r="R242" s="190"/>
      <c r="S242" s="189"/>
      <c r="T242" s="244"/>
      <c r="U242" s="76"/>
      <c r="V242" s="123"/>
      <c r="W242" s="188" t="s">
        <v>388</v>
      </c>
      <c r="X242" s="77">
        <v>5</v>
      </c>
      <c r="Y242" s="187" t="s">
        <v>436</v>
      </c>
      <c r="Z242" s="79">
        <f>ROUND(ROUND(ROUND(ROUND(F201*J225,0)*N236,0)*S240,0)*V241,0)-X242</f>
        <v>192</v>
      </c>
      <c r="AA242" s="11"/>
    </row>
    <row r="243" spans="1:27" ht="17.2" customHeight="1" x14ac:dyDescent="0.3">
      <c r="A243" s="73">
        <v>41</v>
      </c>
      <c r="B243" s="74">
        <v>9437</v>
      </c>
      <c r="C243" s="193" t="s">
        <v>1075</v>
      </c>
      <c r="D243" s="102"/>
      <c r="E243" s="42"/>
      <c r="F243" s="107"/>
      <c r="G243" s="107"/>
      <c r="H243" s="42"/>
      <c r="I243" s="115"/>
      <c r="J243" s="41"/>
      <c r="K243" s="8"/>
      <c r="L243" s="42"/>
      <c r="M243" s="1"/>
      <c r="N243" s="41"/>
      <c r="O243" s="197"/>
      <c r="P243" s="242" t="s">
        <v>389</v>
      </c>
      <c r="Q243" s="202"/>
      <c r="R243" s="75"/>
      <c r="S243" s="198"/>
      <c r="T243" s="201"/>
      <c r="U243" s="75"/>
      <c r="V243" s="124"/>
      <c r="W243" s="122"/>
      <c r="X243" s="122"/>
      <c r="Y243" s="122"/>
      <c r="Z243" s="78">
        <f>ROUND(ROUND(ROUND(F201*J225,0)*N236,0)*S244,0)</f>
        <v>148</v>
      </c>
      <c r="AA243" s="11"/>
    </row>
    <row r="244" spans="1:27" ht="17.2" customHeight="1" x14ac:dyDescent="0.3">
      <c r="A244" s="73">
        <v>41</v>
      </c>
      <c r="B244" s="74">
        <v>9438</v>
      </c>
      <c r="C244" s="193" t="s">
        <v>1074</v>
      </c>
      <c r="D244" s="102"/>
      <c r="E244" s="42"/>
      <c r="F244" s="107"/>
      <c r="G244" s="107"/>
      <c r="H244" s="42"/>
      <c r="I244" s="115"/>
      <c r="J244" s="41"/>
      <c r="K244" s="8"/>
      <c r="L244" s="42"/>
      <c r="M244" s="1"/>
      <c r="N244" s="41"/>
      <c r="O244" s="197"/>
      <c r="P244" s="243"/>
      <c r="Q244" s="196"/>
      <c r="R244" s="195" t="s">
        <v>386</v>
      </c>
      <c r="S244" s="194">
        <v>0.5</v>
      </c>
      <c r="T244" s="200"/>
      <c r="U244" s="76"/>
      <c r="V244" s="123"/>
      <c r="W244" s="199" t="s">
        <v>388</v>
      </c>
      <c r="X244" s="75">
        <v>5</v>
      </c>
      <c r="Y244" s="198" t="s">
        <v>436</v>
      </c>
      <c r="Z244" s="78">
        <f>ROUND(ROUND(ROUND(F201*J225,0)*N236,0)*S244,0)-X244</f>
        <v>143</v>
      </c>
      <c r="AA244" s="11"/>
    </row>
    <row r="245" spans="1:27" ht="17.2" customHeight="1" x14ac:dyDescent="0.3">
      <c r="A245" s="73">
        <v>41</v>
      </c>
      <c r="B245" s="74">
        <v>9439</v>
      </c>
      <c r="C245" s="193" t="s">
        <v>1073</v>
      </c>
      <c r="D245" s="102"/>
      <c r="E245" s="42"/>
      <c r="F245" s="107"/>
      <c r="G245" s="107"/>
      <c r="H245" s="42"/>
      <c r="I245" s="115"/>
      <c r="J245" s="41"/>
      <c r="K245" s="8"/>
      <c r="L245" s="42"/>
      <c r="M245" s="1"/>
      <c r="N245" s="41"/>
      <c r="O245" s="197"/>
      <c r="P245" s="243"/>
      <c r="Q245" s="196"/>
      <c r="R245" s="195"/>
      <c r="S245" s="194"/>
      <c r="T245" s="242" t="s">
        <v>534</v>
      </c>
      <c r="U245" s="75" t="s">
        <v>386</v>
      </c>
      <c r="V245" s="124">
        <v>0.95</v>
      </c>
      <c r="W245" s="125"/>
      <c r="X245" s="125"/>
      <c r="Y245" s="125"/>
      <c r="Z245" s="79">
        <f>ROUND(ROUND(ROUND(ROUND(F201*J225,0)*N236,0)*S244,0)*V245,0)</f>
        <v>141</v>
      </c>
      <c r="AA245" s="11"/>
    </row>
    <row r="246" spans="1:27" ht="17.2" customHeight="1" x14ac:dyDescent="0.3">
      <c r="A246" s="73">
        <v>41</v>
      </c>
      <c r="B246" s="74">
        <v>9440</v>
      </c>
      <c r="C246" s="193" t="s">
        <v>1072</v>
      </c>
      <c r="D246" s="161"/>
      <c r="E246" s="40"/>
      <c r="F246" s="57"/>
      <c r="G246" s="57"/>
      <c r="H246" s="40"/>
      <c r="I246" s="27"/>
      <c r="J246" s="20"/>
      <c r="K246" s="144"/>
      <c r="L246" s="40"/>
      <c r="M246" s="4"/>
      <c r="N246" s="20"/>
      <c r="O246" s="192"/>
      <c r="P246" s="244"/>
      <c r="Q246" s="191"/>
      <c r="R246" s="190"/>
      <c r="S246" s="189"/>
      <c r="T246" s="244"/>
      <c r="U246" s="76"/>
      <c r="V246" s="123"/>
      <c r="W246" s="188" t="s">
        <v>388</v>
      </c>
      <c r="X246" s="77">
        <v>5</v>
      </c>
      <c r="Y246" s="187" t="s">
        <v>436</v>
      </c>
      <c r="Z246" s="79">
        <f>ROUND(ROUND(ROUND(ROUND(F201*J225,0)*N236,0)*S244,0)*V245,0)-X246</f>
        <v>136</v>
      </c>
      <c r="AA246" s="16"/>
    </row>
  </sheetData>
  <mergeCells count="153">
    <mergeCell ref="P243:P246"/>
    <mergeCell ref="T245:T246"/>
    <mergeCell ref="O227:O230"/>
    <mergeCell ref="P227:P230"/>
    <mergeCell ref="T229:T230"/>
    <mergeCell ref="P231:P234"/>
    <mergeCell ref="T233:T234"/>
    <mergeCell ref="O239:O242"/>
    <mergeCell ref="P239:P242"/>
    <mergeCell ref="T241:T242"/>
    <mergeCell ref="H223:H226"/>
    <mergeCell ref="L223:L225"/>
    <mergeCell ref="T225:T226"/>
    <mergeCell ref="O203:O206"/>
    <mergeCell ref="P203:P206"/>
    <mergeCell ref="L235:L237"/>
    <mergeCell ref="T237:T238"/>
    <mergeCell ref="O215:O218"/>
    <mergeCell ref="P215:P218"/>
    <mergeCell ref="T217:T218"/>
    <mergeCell ref="P219:P222"/>
    <mergeCell ref="T221:T222"/>
    <mergeCell ref="T205:T206"/>
    <mergeCell ref="P207:P210"/>
    <mergeCell ref="T209:T210"/>
    <mergeCell ref="L211:L213"/>
    <mergeCell ref="T213:T214"/>
    <mergeCell ref="P195:P198"/>
    <mergeCell ref="T197:T198"/>
    <mergeCell ref="P147:P150"/>
    <mergeCell ref="T149:T150"/>
    <mergeCell ref="P159:P162"/>
    <mergeCell ref="T161:T162"/>
    <mergeCell ref="E199:E201"/>
    <mergeCell ref="L199:L201"/>
    <mergeCell ref="T201:T202"/>
    <mergeCell ref="L187:L189"/>
    <mergeCell ref="T189:T190"/>
    <mergeCell ref="O191:O194"/>
    <mergeCell ref="P191:P194"/>
    <mergeCell ref="T193:T194"/>
    <mergeCell ref="L163:L165"/>
    <mergeCell ref="T165:T166"/>
    <mergeCell ref="O167:O170"/>
    <mergeCell ref="P167:P170"/>
    <mergeCell ref="T169:T170"/>
    <mergeCell ref="O179:O182"/>
    <mergeCell ref="P179:P182"/>
    <mergeCell ref="T181:T182"/>
    <mergeCell ref="P183:P186"/>
    <mergeCell ref="T185:T186"/>
    <mergeCell ref="E151:E153"/>
    <mergeCell ref="L151:L153"/>
    <mergeCell ref="T153:T154"/>
    <mergeCell ref="O155:O158"/>
    <mergeCell ref="P155:P158"/>
    <mergeCell ref="T157:T158"/>
    <mergeCell ref="P171:P174"/>
    <mergeCell ref="T173:T174"/>
    <mergeCell ref="H175:H178"/>
    <mergeCell ref="L175:L177"/>
    <mergeCell ref="T177:T178"/>
    <mergeCell ref="E103:E105"/>
    <mergeCell ref="L103:L105"/>
    <mergeCell ref="T105:T106"/>
    <mergeCell ref="O107:O110"/>
    <mergeCell ref="P107:P110"/>
    <mergeCell ref="O143:O146"/>
    <mergeCell ref="P143:P146"/>
    <mergeCell ref="T145:T146"/>
    <mergeCell ref="L115:L117"/>
    <mergeCell ref="T117:T118"/>
    <mergeCell ref="O119:O122"/>
    <mergeCell ref="P119:P122"/>
    <mergeCell ref="T121:T122"/>
    <mergeCell ref="P123:P126"/>
    <mergeCell ref="T125:T126"/>
    <mergeCell ref="O131:O134"/>
    <mergeCell ref="P131:P134"/>
    <mergeCell ref="T133:T134"/>
    <mergeCell ref="P135:P138"/>
    <mergeCell ref="T137:T138"/>
    <mergeCell ref="L139:L141"/>
    <mergeCell ref="T141:T142"/>
    <mergeCell ref="T109:T110"/>
    <mergeCell ref="P111:P114"/>
    <mergeCell ref="T113:T114"/>
    <mergeCell ref="O83:O86"/>
    <mergeCell ref="P83:P86"/>
    <mergeCell ref="T85:T86"/>
    <mergeCell ref="P87:P90"/>
    <mergeCell ref="T89:T90"/>
    <mergeCell ref="H127:H130"/>
    <mergeCell ref="L127:L129"/>
    <mergeCell ref="T129:T130"/>
    <mergeCell ref="P99:P102"/>
    <mergeCell ref="T101:T102"/>
    <mergeCell ref="P51:P54"/>
    <mergeCell ref="T53:T54"/>
    <mergeCell ref="P63:P66"/>
    <mergeCell ref="T65:T66"/>
    <mergeCell ref="L91:L93"/>
    <mergeCell ref="T93:T94"/>
    <mergeCell ref="O95:O98"/>
    <mergeCell ref="P95:P98"/>
    <mergeCell ref="T97:T98"/>
    <mergeCell ref="L67:L69"/>
    <mergeCell ref="T69:T70"/>
    <mergeCell ref="O71:O74"/>
    <mergeCell ref="P71:P74"/>
    <mergeCell ref="T73:T74"/>
    <mergeCell ref="E55:E57"/>
    <mergeCell ref="L55:L57"/>
    <mergeCell ref="T57:T58"/>
    <mergeCell ref="O59:O62"/>
    <mergeCell ref="P59:P62"/>
    <mergeCell ref="T61:T62"/>
    <mergeCell ref="P75:P78"/>
    <mergeCell ref="T77:T78"/>
    <mergeCell ref="H79:H82"/>
    <mergeCell ref="L79:L81"/>
    <mergeCell ref="T81:T82"/>
    <mergeCell ref="O23:O26"/>
    <mergeCell ref="P23:P26"/>
    <mergeCell ref="T25:T26"/>
    <mergeCell ref="O47:O50"/>
    <mergeCell ref="P47:P50"/>
    <mergeCell ref="T49:T50"/>
    <mergeCell ref="P27:P30"/>
    <mergeCell ref="T29:T30"/>
    <mergeCell ref="H31:H34"/>
    <mergeCell ref="L31:L33"/>
    <mergeCell ref="T33:T34"/>
    <mergeCell ref="O35:O38"/>
    <mergeCell ref="P35:P38"/>
    <mergeCell ref="T37:T38"/>
    <mergeCell ref="P39:P42"/>
    <mergeCell ref="T41:T42"/>
    <mergeCell ref="L43:L45"/>
    <mergeCell ref="T45:T46"/>
    <mergeCell ref="L19:L21"/>
    <mergeCell ref="T21:T22"/>
    <mergeCell ref="I5:O5"/>
    <mergeCell ref="D7:D10"/>
    <mergeCell ref="E7:E9"/>
    <mergeCell ref="K7:K10"/>
    <mergeCell ref="L7:L9"/>
    <mergeCell ref="T9:T10"/>
    <mergeCell ref="O11:O14"/>
    <mergeCell ref="P11:P14"/>
    <mergeCell ref="T13:T14"/>
    <mergeCell ref="P15:P18"/>
    <mergeCell ref="T17:T18"/>
  </mergeCells>
  <phoneticPr fontId="1"/>
  <printOptions horizontalCentered="1"/>
  <pageMargins left="0.39370078740157483" right="0.39370078740157483" top="0.78740157480314965" bottom="0.59055118110236227" header="0.51181102362204722" footer="0.31496062992125984"/>
  <pageSetup paperSize="9" scale="44" orientation="portrait" r:id="rId1"/>
  <headerFooter>
    <oddHeader>&amp;R&amp;9自立訓練
（機能訓練）</oddHeader>
    <oddFooter>&amp;C&amp;14&amp;P</oddFooter>
  </headerFooter>
  <rowBreaks count="2" manualBreakCount="2">
    <brk id="102" max="26" man="1"/>
    <brk id="198" max="26" man="1"/>
  </rowBreaks>
  <colBreaks count="1" manualBreakCount="1">
    <brk id="27" max="2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479</vt:i4>
      </vt:variant>
    </vt:vector>
  </HeadingPairs>
  <TitlesOfParts>
    <vt:vector size="485" baseType="lpstr">
      <vt:lpstr>_11_居宅介護（名前定義）</vt:lpstr>
      <vt:lpstr>_15_同行援護（名前定義）</vt:lpstr>
      <vt:lpstr>12自立訓練(機能・基本)</vt:lpstr>
      <vt:lpstr>12自立訓練(機能・定員超過)</vt:lpstr>
      <vt:lpstr>12自立訓練(機能・生活支援員等欠員)</vt:lpstr>
      <vt:lpstr>12自立訓練(機能・サービス管理責任者欠員)</vt:lpstr>
      <vt:lpstr>_11_A家事０．５</vt:lpstr>
      <vt:lpstr>_11_A家事０．７５</vt:lpstr>
      <vt:lpstr>_11_A家事１．０</vt:lpstr>
      <vt:lpstr>_11_A家事１．２５</vt:lpstr>
      <vt:lpstr>_11_A家事１．５</vt:lpstr>
      <vt:lpstr>_11_A家事１．７５</vt:lpstr>
      <vt:lpstr>_11_A家事１０．０</vt:lpstr>
      <vt:lpstr>_11_A家事１０．２５</vt:lpstr>
      <vt:lpstr>_11_A家事１０．５</vt:lpstr>
      <vt:lpstr>_11_A家事２．０</vt:lpstr>
      <vt:lpstr>_11_A家事２．２５</vt:lpstr>
      <vt:lpstr>_11_A家事２．５</vt:lpstr>
      <vt:lpstr>_11_A家事２．７５</vt:lpstr>
      <vt:lpstr>_11_A家事３．０</vt:lpstr>
      <vt:lpstr>_11_A家事３．２５</vt:lpstr>
      <vt:lpstr>_11_A家事３．５</vt:lpstr>
      <vt:lpstr>_11_A家事３．７５</vt:lpstr>
      <vt:lpstr>_11_A家事４．０</vt:lpstr>
      <vt:lpstr>_11_A家事４．２５</vt:lpstr>
      <vt:lpstr>_11_A家事４．５</vt:lpstr>
      <vt:lpstr>_11_A家事４．７５</vt:lpstr>
      <vt:lpstr>_11_A家事５．０</vt:lpstr>
      <vt:lpstr>_11_A家事５．２５</vt:lpstr>
      <vt:lpstr>_11_A家事５．５</vt:lpstr>
      <vt:lpstr>_11_A家事５．７５</vt:lpstr>
      <vt:lpstr>_11_A家事６．０</vt:lpstr>
      <vt:lpstr>_11_A家事６．２５</vt:lpstr>
      <vt:lpstr>_11_A家事６．５</vt:lpstr>
      <vt:lpstr>_11_A家事６．７５</vt:lpstr>
      <vt:lpstr>_11_A家事７．０</vt:lpstr>
      <vt:lpstr>_11_A家事７．２５</vt:lpstr>
      <vt:lpstr>_11_A家事７．５</vt:lpstr>
      <vt:lpstr>_11_A家事７．７５</vt:lpstr>
      <vt:lpstr>_11_A家事８．０</vt:lpstr>
      <vt:lpstr>_11_A家事８．２５</vt:lpstr>
      <vt:lpstr>_11_A家事８．５</vt:lpstr>
      <vt:lpstr>_11_A家事８．７５</vt:lpstr>
      <vt:lpstr>_11_A家事９．０</vt:lpstr>
      <vt:lpstr>_11_A家事９．２５</vt:lpstr>
      <vt:lpstr>_11_A家事９．５</vt:lpstr>
      <vt:lpstr>_11_A家事９．７５</vt:lpstr>
      <vt:lpstr>_11_A家事増０．２５</vt:lpstr>
      <vt:lpstr>_11_A家事増０．５</vt:lpstr>
      <vt:lpstr>_11_A家事増０．７５</vt:lpstr>
      <vt:lpstr>_11_A家事増１．０</vt:lpstr>
      <vt:lpstr>_11_A家事増１．２５</vt:lpstr>
      <vt:lpstr>_11_A家事増１．５</vt:lpstr>
      <vt:lpstr>_11_A家事増１．７５</vt:lpstr>
      <vt:lpstr>_11_A家事増１０．０</vt:lpstr>
      <vt:lpstr>_11_A家事増１０．２５</vt:lpstr>
      <vt:lpstr>_11_A家事増１０．５</vt:lpstr>
      <vt:lpstr>_11_A家事増２．０</vt:lpstr>
      <vt:lpstr>_11_A家事増２．２５</vt:lpstr>
      <vt:lpstr>_11_A家事増２．５</vt:lpstr>
      <vt:lpstr>_11_A家事増２．７５</vt:lpstr>
      <vt:lpstr>_11_A家事増３．０</vt:lpstr>
      <vt:lpstr>_11_A家事増３．２５</vt:lpstr>
      <vt:lpstr>_11_A家事増３．５</vt:lpstr>
      <vt:lpstr>_11_A家事増３．７５</vt:lpstr>
      <vt:lpstr>_11_A家事増４．０</vt:lpstr>
      <vt:lpstr>_11_A家事増４．２５</vt:lpstr>
      <vt:lpstr>_11_A家事増４．５</vt:lpstr>
      <vt:lpstr>_11_A家事増４．７５</vt:lpstr>
      <vt:lpstr>_11_A家事増５．０</vt:lpstr>
      <vt:lpstr>_11_A家事増５．２５</vt:lpstr>
      <vt:lpstr>_11_A家事増５．５</vt:lpstr>
      <vt:lpstr>_11_A家事増５．７５</vt:lpstr>
      <vt:lpstr>_11_A家事増６．０</vt:lpstr>
      <vt:lpstr>_11_A家事増６．２５</vt:lpstr>
      <vt:lpstr>_11_A家事増６．５</vt:lpstr>
      <vt:lpstr>_11_A家事増６．７５</vt:lpstr>
      <vt:lpstr>_11_A家事増７．０</vt:lpstr>
      <vt:lpstr>_11_A家事増７．２５</vt:lpstr>
      <vt:lpstr>_11_A家事増７．５</vt:lpstr>
      <vt:lpstr>_11_A家事増７．７５</vt:lpstr>
      <vt:lpstr>_11_A家事増８．０</vt:lpstr>
      <vt:lpstr>_11_A家事増８．２５</vt:lpstr>
      <vt:lpstr>_11_A家事増８．５</vt:lpstr>
      <vt:lpstr>_11_A家事増８．７５</vt:lpstr>
      <vt:lpstr>_11_A家事増９．０</vt:lpstr>
      <vt:lpstr>_11_A家事増９．２５</vt:lpstr>
      <vt:lpstr>_11_A家事増９．５</vt:lpstr>
      <vt:lpstr>_11_A家事増９．７５</vt:lpstr>
      <vt:lpstr>_11_A重度研修１．０</vt:lpstr>
      <vt:lpstr>_11_A重度研修１．５</vt:lpstr>
      <vt:lpstr>_11_A重度研修１０．０</vt:lpstr>
      <vt:lpstr>_11_A重度研修１０．５</vt:lpstr>
      <vt:lpstr>_11_A重度研修２．０</vt:lpstr>
      <vt:lpstr>_11_A重度研修２．５</vt:lpstr>
      <vt:lpstr>_11_A重度研修３．０</vt:lpstr>
      <vt:lpstr>_11_A重度研修３．５</vt:lpstr>
      <vt:lpstr>_11_A重度研修４．０</vt:lpstr>
      <vt:lpstr>_11_A重度研修４．５</vt:lpstr>
      <vt:lpstr>_11_A重度研修５．０</vt:lpstr>
      <vt:lpstr>_11_A重度研修５．５</vt:lpstr>
      <vt:lpstr>_11_A重度研修６．０</vt:lpstr>
      <vt:lpstr>_11_A重度研修６．５</vt:lpstr>
      <vt:lpstr>_11_A重度研修７．０</vt:lpstr>
      <vt:lpstr>_11_A重度研修７．５</vt:lpstr>
      <vt:lpstr>_11_A重度研修８．０</vt:lpstr>
      <vt:lpstr>_11_A重度研修８．５</vt:lpstr>
      <vt:lpstr>_11_A重度研修９．０</vt:lpstr>
      <vt:lpstr>_11_A重度研修９．５</vt:lpstr>
      <vt:lpstr>_11_A重度研修増０．５</vt:lpstr>
      <vt:lpstr>_11_A重度研修増１．０</vt:lpstr>
      <vt:lpstr>_11_A重度研修増１．５</vt:lpstr>
      <vt:lpstr>_11_A重度研修増１０．０</vt:lpstr>
      <vt:lpstr>_11_A重度研修増１０．５</vt:lpstr>
      <vt:lpstr>_11_A重度研修増２．０</vt:lpstr>
      <vt:lpstr>_11_A重度研修増２．５</vt:lpstr>
      <vt:lpstr>_11_A重度研修増３．０</vt:lpstr>
      <vt:lpstr>_11_A重度研修増３．５</vt:lpstr>
      <vt:lpstr>_11_A重度研修増４．０</vt:lpstr>
      <vt:lpstr>_11_A重度研修増４．５</vt:lpstr>
      <vt:lpstr>_11_A重度研修増５．０</vt:lpstr>
      <vt:lpstr>_11_A重度研修増５．５</vt:lpstr>
      <vt:lpstr>_11_A重度研修増６．０</vt:lpstr>
      <vt:lpstr>_11_A重度研修増６．５</vt:lpstr>
      <vt:lpstr>_11_A重度研修増７．０</vt:lpstr>
      <vt:lpstr>_11_A重度研修増７．５</vt:lpstr>
      <vt:lpstr>_11_A重度研修増８．０</vt:lpstr>
      <vt:lpstr>_11_A重度研修増８．５</vt:lpstr>
      <vt:lpstr>_11_A重度研修増９．０</vt:lpstr>
      <vt:lpstr>_11_A重度研修増９．５</vt:lpstr>
      <vt:lpstr>_11_A身体０．５</vt:lpstr>
      <vt:lpstr>_11_A身体１．０</vt:lpstr>
      <vt:lpstr>_11_A身体１．５</vt:lpstr>
      <vt:lpstr>_11_A身体１０．０</vt:lpstr>
      <vt:lpstr>_11_A身体１０．５</vt:lpstr>
      <vt:lpstr>_11_A身体２．０</vt:lpstr>
      <vt:lpstr>_11_A身体２．５</vt:lpstr>
      <vt:lpstr>_11_A身体３．０</vt:lpstr>
      <vt:lpstr>_11_A身体３．５</vt:lpstr>
      <vt:lpstr>_11_A身体４．０</vt:lpstr>
      <vt:lpstr>_11_A身体４．５</vt:lpstr>
      <vt:lpstr>_11_A身体５．０</vt:lpstr>
      <vt:lpstr>_11_A身体５．５</vt:lpstr>
      <vt:lpstr>_11_A身体６．０</vt:lpstr>
      <vt:lpstr>_11_A身体６．５</vt:lpstr>
      <vt:lpstr>_11_A身体７．０</vt:lpstr>
      <vt:lpstr>_11_A身体７．５</vt:lpstr>
      <vt:lpstr>_11_A身体８．０</vt:lpstr>
      <vt:lpstr>_11_A身体８．５</vt:lpstr>
      <vt:lpstr>_11_A身体９．０</vt:lpstr>
      <vt:lpstr>_11_A身体９．５</vt:lpstr>
      <vt:lpstr>_11_A身体増０．５</vt:lpstr>
      <vt:lpstr>_11_A身体増１．０</vt:lpstr>
      <vt:lpstr>_11_A身体増１．５</vt:lpstr>
      <vt:lpstr>_11_A身体増１０．０</vt:lpstr>
      <vt:lpstr>_11_A身体増１０．５</vt:lpstr>
      <vt:lpstr>_11_A身体増２．０</vt:lpstr>
      <vt:lpstr>_11_A身体増２．５</vt:lpstr>
      <vt:lpstr>_11_A身体増３．０</vt:lpstr>
      <vt:lpstr>_11_A身体増３．５</vt:lpstr>
      <vt:lpstr>_11_A身体増４．０</vt:lpstr>
      <vt:lpstr>_11_A身体増４．５</vt:lpstr>
      <vt:lpstr>_11_A身体増５．０</vt:lpstr>
      <vt:lpstr>_11_A身体増５．５</vt:lpstr>
      <vt:lpstr>_11_A身体増６．０</vt:lpstr>
      <vt:lpstr>_11_A身体増６．５</vt:lpstr>
      <vt:lpstr>_11_A身体増７．０</vt:lpstr>
      <vt:lpstr>_11_A身体増７．５</vt:lpstr>
      <vt:lpstr>_11_A身体増８．０</vt:lpstr>
      <vt:lpstr>_11_A身体増８．５</vt:lpstr>
      <vt:lpstr>_11_A身体増９．０</vt:lpstr>
      <vt:lpstr>_11_A身体増９．５</vt:lpstr>
      <vt:lpstr>_11_A通院１０．５</vt:lpstr>
      <vt:lpstr>_11_A通院１１．０</vt:lpstr>
      <vt:lpstr>_11_A通院１１．５</vt:lpstr>
      <vt:lpstr>_11_A通院１１０．０</vt:lpstr>
      <vt:lpstr>_11_A通院１１０．５</vt:lpstr>
      <vt:lpstr>_11_A通院１２．０</vt:lpstr>
      <vt:lpstr>_11_A通院１２．５</vt:lpstr>
      <vt:lpstr>_11_A通院１３．０</vt:lpstr>
      <vt:lpstr>_11_A通院１３．５</vt:lpstr>
      <vt:lpstr>_11_A通院１４．０</vt:lpstr>
      <vt:lpstr>_11_A通院１４．５</vt:lpstr>
      <vt:lpstr>_11_A通院１５．０</vt:lpstr>
      <vt:lpstr>_11_A通院１５．５</vt:lpstr>
      <vt:lpstr>_11_A通院１６．０</vt:lpstr>
      <vt:lpstr>_11_A通院１６．５</vt:lpstr>
      <vt:lpstr>_11_A通院１７．０</vt:lpstr>
      <vt:lpstr>_11_A通院１７．５</vt:lpstr>
      <vt:lpstr>_11_A通院１８．０</vt:lpstr>
      <vt:lpstr>_11_A通院１８．５</vt:lpstr>
      <vt:lpstr>_11_A通院１９．０</vt:lpstr>
      <vt:lpstr>_11_A通院１９．５</vt:lpstr>
      <vt:lpstr>_11_A通院１増０．５</vt:lpstr>
      <vt:lpstr>_11_A通院１増１．０</vt:lpstr>
      <vt:lpstr>_11_A通院１増１．５</vt:lpstr>
      <vt:lpstr>_11_A通院１増１０．０</vt:lpstr>
      <vt:lpstr>_11_A通院１増１０．５</vt:lpstr>
      <vt:lpstr>_11_A通院１増２．０</vt:lpstr>
      <vt:lpstr>_11_A通院１増２．５</vt:lpstr>
      <vt:lpstr>_11_A通院１増３．０</vt:lpstr>
      <vt:lpstr>_11_A通院１増３．５</vt:lpstr>
      <vt:lpstr>_11_A通院１増４．０</vt:lpstr>
      <vt:lpstr>_11_A通院１増４．５</vt:lpstr>
      <vt:lpstr>_11_A通院１増５．０</vt:lpstr>
      <vt:lpstr>_11_A通院１増５．５</vt:lpstr>
      <vt:lpstr>_11_A通院１増６．０</vt:lpstr>
      <vt:lpstr>_11_A通院１増６．５</vt:lpstr>
      <vt:lpstr>_11_A通院１増７．０</vt:lpstr>
      <vt:lpstr>_11_A通院１増７．５</vt:lpstr>
      <vt:lpstr>_11_A通院１増８．０</vt:lpstr>
      <vt:lpstr>_11_A通院１増８．５</vt:lpstr>
      <vt:lpstr>_11_A通院１増９．０</vt:lpstr>
      <vt:lpstr>_11_A通院１増９．５</vt:lpstr>
      <vt:lpstr>_11_A通院２０．５</vt:lpstr>
      <vt:lpstr>_11_A通院２１．０</vt:lpstr>
      <vt:lpstr>_11_A通院２１．５</vt:lpstr>
      <vt:lpstr>_11_A通院２１０．０</vt:lpstr>
      <vt:lpstr>_11_A通院２１０．５</vt:lpstr>
      <vt:lpstr>_11_A通院２２．０</vt:lpstr>
      <vt:lpstr>_11_A通院２２．５</vt:lpstr>
      <vt:lpstr>_11_A通院２３．０</vt:lpstr>
      <vt:lpstr>_11_A通院２３．５</vt:lpstr>
      <vt:lpstr>_11_A通院２４．０</vt:lpstr>
      <vt:lpstr>_11_A通院２４．５</vt:lpstr>
      <vt:lpstr>_11_A通院２５．０</vt:lpstr>
      <vt:lpstr>_11_A通院２５．５</vt:lpstr>
      <vt:lpstr>_11_A通院２６．０</vt:lpstr>
      <vt:lpstr>_11_A通院２６．５</vt:lpstr>
      <vt:lpstr>_11_A通院２７．０</vt:lpstr>
      <vt:lpstr>_11_A通院２７．５</vt:lpstr>
      <vt:lpstr>_11_A通院２８．０</vt:lpstr>
      <vt:lpstr>_11_A通院２８．５</vt:lpstr>
      <vt:lpstr>_11_A通院２９．０</vt:lpstr>
      <vt:lpstr>_11_A通院２９．５</vt:lpstr>
      <vt:lpstr>_11_A通院２増０．５</vt:lpstr>
      <vt:lpstr>_11_A通院２増１．０</vt:lpstr>
      <vt:lpstr>_11_A通院２増１．５</vt:lpstr>
      <vt:lpstr>_11_A通院２増１０．０</vt:lpstr>
      <vt:lpstr>_11_A通院２増１０．５</vt:lpstr>
      <vt:lpstr>_11_A通院２増２．０</vt:lpstr>
      <vt:lpstr>_11_A通院２増２．５</vt:lpstr>
      <vt:lpstr>_11_A通院２増３．０</vt:lpstr>
      <vt:lpstr>_11_A通院２増３．５</vt:lpstr>
      <vt:lpstr>_11_A通院２増４．０</vt:lpstr>
      <vt:lpstr>_11_A通院２増４．５</vt:lpstr>
      <vt:lpstr>_11_A通院２増５．０</vt:lpstr>
      <vt:lpstr>_11_A通院２増５．５</vt:lpstr>
      <vt:lpstr>_11_A通院２増６．０</vt:lpstr>
      <vt:lpstr>_11_A通院２増６．５</vt:lpstr>
      <vt:lpstr>_11_A通院２増７．０</vt:lpstr>
      <vt:lpstr>_11_A通院２増７．５</vt:lpstr>
      <vt:lpstr>_11_A通院２増８．０</vt:lpstr>
      <vt:lpstr>_11_A通院２増８．５</vt:lpstr>
      <vt:lpstr>_11_A通院２増９．０</vt:lpstr>
      <vt:lpstr>_11_A通院２増９．５</vt:lpstr>
      <vt:lpstr>_11_A通院乗降</vt:lpstr>
      <vt:lpstr>_11_B家事０．５＿０．２５</vt:lpstr>
      <vt:lpstr>_11_B家事０．５＿０．５</vt:lpstr>
      <vt:lpstr>_11_B家事０．５＿０．７５</vt:lpstr>
      <vt:lpstr>_11_B家事０．５＿１．０</vt:lpstr>
      <vt:lpstr>_11_B家事０．７５＿０．２５</vt:lpstr>
      <vt:lpstr>_11_B家事０．７５＿０．５</vt:lpstr>
      <vt:lpstr>_11_B家事０．７５＿０．７５</vt:lpstr>
      <vt:lpstr>_11_B家事１．０＿０．２５</vt:lpstr>
      <vt:lpstr>_11_B家事１．０＿０．５</vt:lpstr>
      <vt:lpstr>_11_B家事１．２５＿０．２５</vt:lpstr>
      <vt:lpstr>_11_B重度研修１．０＿０．５</vt:lpstr>
      <vt:lpstr>_11_B重度研修１．０＿１．０</vt:lpstr>
      <vt:lpstr>_11_B重度研修１．０＿１．５</vt:lpstr>
      <vt:lpstr>_11_B重度研修１．０＿２．０</vt:lpstr>
      <vt:lpstr>_11_B重度研修１．５＿０．５</vt:lpstr>
      <vt:lpstr>_11_B重度研修１．５＿１．０</vt:lpstr>
      <vt:lpstr>_11_B重度研修１．５＿１．５</vt:lpstr>
      <vt:lpstr>_11_B重度研修２．０＿０．５</vt:lpstr>
      <vt:lpstr>_11_B重度研修２．０＿１．０</vt:lpstr>
      <vt:lpstr>_11_B重度研修２．５＿０．５</vt:lpstr>
      <vt:lpstr>_11_B身体０．５＿０．５</vt:lpstr>
      <vt:lpstr>_11_B身体０．５＿１．０</vt:lpstr>
      <vt:lpstr>_11_B身体０．５＿１．５</vt:lpstr>
      <vt:lpstr>_11_B身体０．５＿２．０</vt:lpstr>
      <vt:lpstr>_11_B身体０．５＿２．５</vt:lpstr>
      <vt:lpstr>_11_B身体１．０＿０．５</vt:lpstr>
      <vt:lpstr>_11_B身体１．０＿１．０</vt:lpstr>
      <vt:lpstr>_11_B身体１．０＿１．５</vt:lpstr>
      <vt:lpstr>_11_B身体１．０＿２．０</vt:lpstr>
      <vt:lpstr>_11_B身体１．５＿０．５</vt:lpstr>
      <vt:lpstr>_11_B身体１．５＿１．０</vt:lpstr>
      <vt:lpstr>_11_B身体１．５＿１．５</vt:lpstr>
      <vt:lpstr>_11_B身体２．０＿０．５</vt:lpstr>
      <vt:lpstr>_11_B身体２．０＿１．０</vt:lpstr>
      <vt:lpstr>_11_B身体２．５＿０．５</vt:lpstr>
      <vt:lpstr>_11_B通院１０．５＿０．５</vt:lpstr>
      <vt:lpstr>_11_B通院１０．５＿１．０</vt:lpstr>
      <vt:lpstr>_11_B通院１０．５＿１．５</vt:lpstr>
      <vt:lpstr>_11_B通院１０．５＿２．０</vt:lpstr>
      <vt:lpstr>_11_B通院１０．５＿２．５</vt:lpstr>
      <vt:lpstr>_11_B通院１１．０＿０．５</vt:lpstr>
      <vt:lpstr>_11_B通院１１．０＿１．０</vt:lpstr>
      <vt:lpstr>_11_B通院１１．０＿１．５</vt:lpstr>
      <vt:lpstr>_11_B通院１１．０＿２．０</vt:lpstr>
      <vt:lpstr>_11_B通院１１．５＿０．５</vt:lpstr>
      <vt:lpstr>_11_B通院１１．５＿１．０</vt:lpstr>
      <vt:lpstr>_11_B通院１１．５＿１．５</vt:lpstr>
      <vt:lpstr>_11_B通院１２．０＿０．５</vt:lpstr>
      <vt:lpstr>_11_B通院１２．０＿１．０</vt:lpstr>
      <vt:lpstr>_11_B通院１２．５＿０．５</vt:lpstr>
      <vt:lpstr>_11_B通院２０．５＿０．５</vt:lpstr>
      <vt:lpstr>_11_B通院２０．５＿１．０</vt:lpstr>
      <vt:lpstr>_11_B通院２１．０＿０．５</vt:lpstr>
      <vt:lpstr>_11_C家事０．５＿０．２５＿０．２５</vt:lpstr>
      <vt:lpstr>_11_C家事０．５＿０．２５＿０．５</vt:lpstr>
      <vt:lpstr>_11_C家事０．５＿０．２５＿０．７５</vt:lpstr>
      <vt:lpstr>_11_C家事０．５＿０．５＿０．２５</vt:lpstr>
      <vt:lpstr>_11_C家事０．５＿０．５＿０．５</vt:lpstr>
      <vt:lpstr>_11_C家事０．５＿０．７５＿０．２５</vt:lpstr>
      <vt:lpstr>_11_C家事０．７５＿０．２５＿０．２５</vt:lpstr>
      <vt:lpstr>_11_C家事０．７５＿０．２５＿０．５</vt:lpstr>
      <vt:lpstr>_11_C家事０．７５＿０．５＿０．２５</vt:lpstr>
      <vt:lpstr>_11_C家事１．０＿０．２５＿０．２５</vt:lpstr>
      <vt:lpstr>_11_C重度研修１．０＿０．５＿０．５</vt:lpstr>
      <vt:lpstr>_11_C重度研修１．０＿０．５＿１．０</vt:lpstr>
      <vt:lpstr>_11_C重度研修１．０＿０．５＿１．５</vt:lpstr>
      <vt:lpstr>_11_C重度研修１．０＿１．０＿０．５</vt:lpstr>
      <vt:lpstr>_11_C重度研修１．０＿１．０＿１．０</vt:lpstr>
      <vt:lpstr>_11_C重度研修１．０＿１．５＿０．５</vt:lpstr>
      <vt:lpstr>_11_C重度研修１．５＿０．５＿０．５</vt:lpstr>
      <vt:lpstr>_11_C重度研修１．５＿０．５＿１．０</vt:lpstr>
      <vt:lpstr>_11_C重度研修１．５＿１．０＿０．５</vt:lpstr>
      <vt:lpstr>_11_C重度研修２．０＿０．５＿０．５</vt:lpstr>
      <vt:lpstr>_11_C身体０．５＿０．５＿０．５</vt:lpstr>
      <vt:lpstr>_11_C身体０．５＿０．５＿１．０</vt:lpstr>
      <vt:lpstr>_11_C身体０．５＿０．５＿１．５</vt:lpstr>
      <vt:lpstr>_11_C身体０．５＿０．５＿２．０</vt:lpstr>
      <vt:lpstr>_11_C身体０．５＿１．０＿０．５</vt:lpstr>
      <vt:lpstr>_11_C身体０．５＿１．０＿１．０</vt:lpstr>
      <vt:lpstr>_11_C身体０．５＿１．０＿１．５</vt:lpstr>
      <vt:lpstr>_11_C身体０．５＿１．５＿０．５</vt:lpstr>
      <vt:lpstr>_11_C身体０．５＿１．５＿１．０</vt:lpstr>
      <vt:lpstr>_11_C身体０．５＿２．０＿０．５</vt:lpstr>
      <vt:lpstr>_11_C身体１．０＿０．５＿０．５</vt:lpstr>
      <vt:lpstr>_11_C身体１．０＿０．５＿１．０</vt:lpstr>
      <vt:lpstr>_11_C身体１．０＿０．５＿１．５</vt:lpstr>
      <vt:lpstr>_11_C身体１．０＿１．０＿０．５</vt:lpstr>
      <vt:lpstr>_11_C身体１．０＿１．０＿１．０</vt:lpstr>
      <vt:lpstr>_11_C身体１．０＿１．５＿０．５</vt:lpstr>
      <vt:lpstr>_11_C身体１．５＿０．５＿０．５</vt:lpstr>
      <vt:lpstr>_11_C身体１．５＿０．５＿１．０</vt:lpstr>
      <vt:lpstr>_11_C身体１．５＿１．０＿０．５</vt:lpstr>
      <vt:lpstr>_11_C身体２．０＿０．５＿０．５</vt:lpstr>
      <vt:lpstr>_11_C通院１０．５＿０．５＿０．５</vt:lpstr>
      <vt:lpstr>_11_C通院１０．５＿０．５＿１．０</vt:lpstr>
      <vt:lpstr>_11_C通院１０．５＿０．５＿１．５</vt:lpstr>
      <vt:lpstr>_11_C通院１０．５＿０．５＿２．０</vt:lpstr>
      <vt:lpstr>_11_C通院１０．５＿１．０＿０．５</vt:lpstr>
      <vt:lpstr>_11_C通院１０．５＿１．０＿１．０</vt:lpstr>
      <vt:lpstr>_11_C通院１０．５＿１．０＿１．５</vt:lpstr>
      <vt:lpstr>_11_C通院１０．５＿１．５＿０．５</vt:lpstr>
      <vt:lpstr>_11_C通院１０．５＿１．５＿１．０</vt:lpstr>
      <vt:lpstr>_11_C通院１０．５＿２．０＿０．５</vt:lpstr>
      <vt:lpstr>_11_C通院１１．０＿０．５＿０．５</vt:lpstr>
      <vt:lpstr>_11_C通院１１．０＿０．５＿１．０</vt:lpstr>
      <vt:lpstr>_11_C通院１１．０＿０．５＿１．５</vt:lpstr>
      <vt:lpstr>_11_C通院１１．０＿１．０＿０．５</vt:lpstr>
      <vt:lpstr>_11_C通院１１．０＿１．０＿１．０</vt:lpstr>
      <vt:lpstr>_11_C通院１１．０＿１．５＿０．５</vt:lpstr>
      <vt:lpstr>_11_C通院１１．５＿０．５＿０．５</vt:lpstr>
      <vt:lpstr>_11_C通院１１．５＿０．５＿１．０</vt:lpstr>
      <vt:lpstr>_11_C通院１１．５＿１．０＿０．５</vt:lpstr>
      <vt:lpstr>_11_C通院１２．０＿０．５＿０．５</vt:lpstr>
      <vt:lpstr>_11_C通院２０．５＿０．５＿０．５</vt:lpstr>
      <vt:lpstr>_11・２人</vt:lpstr>
      <vt:lpstr>_11・A深夜</vt:lpstr>
      <vt:lpstr>_11・A早朝</vt:lpstr>
      <vt:lpstr>_11・A夜間</vt:lpstr>
      <vt:lpstr>_11・B深夜</vt:lpstr>
      <vt:lpstr>_11・B早朝</vt:lpstr>
      <vt:lpstr>_11・B夜間</vt:lpstr>
      <vt:lpstr>_11・C深夜</vt:lpstr>
      <vt:lpstr>_11・C夜間</vt:lpstr>
      <vt:lpstr>_11・基礎１</vt:lpstr>
      <vt:lpstr>_11・基礎２</vt:lpstr>
      <vt:lpstr>_11・重度研修</vt:lpstr>
      <vt:lpstr>_11・初任</vt:lpstr>
      <vt:lpstr>_11・同建１</vt:lpstr>
      <vt:lpstr>_11・同建２</vt:lpstr>
      <vt:lpstr>_15_同援日０．５</vt:lpstr>
      <vt:lpstr>_15_同援日０．５＿０．５</vt:lpstr>
      <vt:lpstr>_15_同援日０．５＿０．５＿０．５</vt:lpstr>
      <vt:lpstr>_15_同援日０．５＿０．５＿１．０</vt:lpstr>
      <vt:lpstr>_15_同援日０．５＿０．５＿１．５</vt:lpstr>
      <vt:lpstr>_15_同援日０．５＿０．５＿２．０</vt:lpstr>
      <vt:lpstr>_15_同援日０．５＿１．０</vt:lpstr>
      <vt:lpstr>_15_同援日０．５＿１．０＿０．５</vt:lpstr>
      <vt:lpstr>_15_同援日０．５＿１．０＿１．０</vt:lpstr>
      <vt:lpstr>_15_同援日０．５＿１．０＿１．５</vt:lpstr>
      <vt:lpstr>_15_同援日０．５＿１．５</vt:lpstr>
      <vt:lpstr>_15_同援日０．５＿１．５＿０．５</vt:lpstr>
      <vt:lpstr>_15_同援日０．５＿１．５＿１．０</vt:lpstr>
      <vt:lpstr>_15_同援日０．５＿２．０</vt:lpstr>
      <vt:lpstr>_15_同援日０．５＿２．０＿０．５</vt:lpstr>
      <vt:lpstr>_15_同援日０．５＿２．５</vt:lpstr>
      <vt:lpstr>_15_同援日１．０</vt:lpstr>
      <vt:lpstr>_15_同援日１．０＿０．５</vt:lpstr>
      <vt:lpstr>_15_同援日１．０＿０．５＿０．５</vt:lpstr>
      <vt:lpstr>_15_同援日１．０＿０．５＿１．０</vt:lpstr>
      <vt:lpstr>_15_同援日１．０＿０．５＿１．５</vt:lpstr>
      <vt:lpstr>_15_同援日１．０＿１．０</vt:lpstr>
      <vt:lpstr>_15_同援日１．０＿１．０＿０．５</vt:lpstr>
      <vt:lpstr>_15_同援日１．０＿１．０＿１．０</vt:lpstr>
      <vt:lpstr>_15_同援日１．０＿１．５</vt:lpstr>
      <vt:lpstr>_15_同援日１．０＿１．５＿０．５</vt:lpstr>
      <vt:lpstr>_15_同援日１．０＿２．０</vt:lpstr>
      <vt:lpstr>_15_同援日１．５</vt:lpstr>
      <vt:lpstr>_15_同援日１．５＿０．５</vt:lpstr>
      <vt:lpstr>_15_同援日１．５＿０．５＿０．５</vt:lpstr>
      <vt:lpstr>_15_同援日１．５＿０．５＿１．０</vt:lpstr>
      <vt:lpstr>_15_同援日１．５＿１．０</vt:lpstr>
      <vt:lpstr>_15_同援日１．５＿１．０＿０．５</vt:lpstr>
      <vt:lpstr>_15_同援日１．５＿１．５</vt:lpstr>
      <vt:lpstr>_15_同援日１０．０</vt:lpstr>
      <vt:lpstr>_15_同援日１０．５</vt:lpstr>
      <vt:lpstr>_15_同援日２．０</vt:lpstr>
      <vt:lpstr>_15_同援日２．０＿０．５</vt:lpstr>
      <vt:lpstr>_15_同援日２．０＿０．５＿０．５</vt:lpstr>
      <vt:lpstr>_15_同援日２．０＿１．０</vt:lpstr>
      <vt:lpstr>_15_同援日２．５</vt:lpstr>
      <vt:lpstr>_15_同援日２．５＿０．５</vt:lpstr>
      <vt:lpstr>_15_同援日３．０</vt:lpstr>
      <vt:lpstr>_15_同援日３．５</vt:lpstr>
      <vt:lpstr>_15_同援日４．０</vt:lpstr>
      <vt:lpstr>_15_同援日４．５</vt:lpstr>
      <vt:lpstr>_15_同援日５．０</vt:lpstr>
      <vt:lpstr>_15_同援日５．５</vt:lpstr>
      <vt:lpstr>_15_同援日６．０</vt:lpstr>
      <vt:lpstr>_15_同援日６．５</vt:lpstr>
      <vt:lpstr>_15_同援日７．０</vt:lpstr>
      <vt:lpstr>_15_同援日７．５</vt:lpstr>
      <vt:lpstr>_15_同援日８．０</vt:lpstr>
      <vt:lpstr>_15_同援日８．５</vt:lpstr>
      <vt:lpstr>_15_同援日９．０</vt:lpstr>
      <vt:lpstr>_15_同援日９．５</vt:lpstr>
      <vt:lpstr>_15_同援日増０．５</vt:lpstr>
      <vt:lpstr>_15_同援日増１．０</vt:lpstr>
      <vt:lpstr>_15_同援日増１．５</vt:lpstr>
      <vt:lpstr>_15_同援日増１０．０</vt:lpstr>
      <vt:lpstr>_15_同援日増１０．５</vt:lpstr>
      <vt:lpstr>_15_同援日増２．０</vt:lpstr>
      <vt:lpstr>_15_同援日増２．５</vt:lpstr>
      <vt:lpstr>_15_同援日増３．０</vt:lpstr>
      <vt:lpstr>_15_同援日増３．５</vt:lpstr>
      <vt:lpstr>_15_同援日増４．０</vt:lpstr>
      <vt:lpstr>_15_同援日増４．５</vt:lpstr>
      <vt:lpstr>_15_同援日増５．０</vt:lpstr>
      <vt:lpstr>_15_同援日増５．５</vt:lpstr>
      <vt:lpstr>_15_同援日増６．０</vt:lpstr>
      <vt:lpstr>_15_同援日増６．５</vt:lpstr>
      <vt:lpstr>_15_同援日増７．０</vt:lpstr>
      <vt:lpstr>_15_同援日増７．５</vt:lpstr>
      <vt:lpstr>_15_同援日増８．０</vt:lpstr>
      <vt:lpstr>_15_同援日増８．５</vt:lpstr>
      <vt:lpstr>_15_同援日増９．０</vt:lpstr>
      <vt:lpstr>_15_同援日増９．５</vt:lpstr>
      <vt:lpstr>_15・２人</vt:lpstr>
      <vt:lpstr>_15・A深夜</vt:lpstr>
      <vt:lpstr>_15・A早朝</vt:lpstr>
      <vt:lpstr>_15・A夜間</vt:lpstr>
      <vt:lpstr>_15・B深夜</vt:lpstr>
      <vt:lpstr>_15・B早朝</vt:lpstr>
      <vt:lpstr>_15・B夜間</vt:lpstr>
      <vt:lpstr>_15・C深夜</vt:lpstr>
      <vt:lpstr>_15・C夜間</vt:lpstr>
      <vt:lpstr>_15・基礎２</vt:lpstr>
      <vt:lpstr>_15・区３</vt:lpstr>
      <vt:lpstr>_15・区４</vt:lpstr>
      <vt:lpstr>_15・通訳</vt:lpstr>
      <vt:lpstr>_15・盲ろう</vt:lpstr>
      <vt:lpstr>'12自立訓練(機能・サービス管理責任者欠員)'!Print_Area</vt:lpstr>
      <vt:lpstr>'12自立訓練(機能・基本)'!Print_Area</vt:lpstr>
      <vt:lpstr>'12自立訓練(機能・生活支援員等欠員)'!Print_Area</vt:lpstr>
      <vt:lpstr>'12自立訓練(機能・定員超過)'!Print_Area</vt:lpstr>
      <vt:lpstr>'12自立訓練(機能・サービス管理責任者欠員)'!Print_Titles</vt:lpstr>
      <vt:lpstr>'12自立訓練(機能・基本)'!Print_Titles</vt:lpstr>
      <vt:lpstr>'12自立訓練(機能・生活支援員等欠員)'!Print_Titles</vt:lpstr>
      <vt:lpstr>'12自立訓練(機能・定員超過)'!Print_Titles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dc:creator>
  <cp:lastModifiedBy>fukuda</cp:lastModifiedBy>
  <cp:lastPrinted>2019-08-19T10:52:42Z</cp:lastPrinted>
  <dcterms:created xsi:type="dcterms:W3CDTF">2018-02-21T08:17:54Z</dcterms:created>
  <dcterms:modified xsi:type="dcterms:W3CDTF">2020-05-25T05:12:35Z</dcterms:modified>
</cp:coreProperties>
</file>